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KR\Desktop\2분기 발주계획\3. 게시용\"/>
    </mc:Choice>
  </mc:AlternateContent>
  <xr:revisionPtr revIDLastSave="0" documentId="13_ncr:1_{31886D5B-2445-4E9C-8417-908A1911076A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공사(신규)'!$A$4:$W$490</definedName>
    <definedName name="_xlnm._FilterDatabase" localSheetId="1" hidden="1">'2) 공사(장기)'!$B$4:$R$28</definedName>
    <definedName name="_xlnm._FilterDatabase" localSheetId="2" hidden="1">'3) 구매'!$B$5:$AR$747</definedName>
    <definedName name="_xlnm._FilterDatabase" localSheetId="3" hidden="1">'4) 용역'!$A$4:$Y$460</definedName>
    <definedName name="_xlnm.Print_Area" localSheetId="1">'2) 공사(장기)'!$A$1:$Q$29</definedName>
    <definedName name="_xlnm.Print_Area" localSheetId="2">'3) 구매'!$B$1:$V$743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J6" i="3"/>
  <c r="J7" i="3"/>
  <c r="M337" i="1" l="1"/>
  <c r="M338" i="1"/>
  <c r="M339" i="1"/>
  <c r="K523" i="5"/>
  <c r="M494" i="5"/>
  <c r="M379" i="1"/>
  <c r="M378" i="1"/>
  <c r="N378" i="1" s="1"/>
  <c r="O377" i="1"/>
  <c r="M377" i="1"/>
  <c r="M376" i="1"/>
  <c r="M375" i="1"/>
  <c r="M374" i="1"/>
  <c r="O374" i="1" s="1"/>
  <c r="M373" i="1"/>
  <c r="O373" i="1" s="1"/>
  <c r="M372" i="1"/>
  <c r="M371" i="1"/>
  <c r="O371" i="1" s="1"/>
  <c r="M368" i="1"/>
  <c r="M367" i="1"/>
  <c r="M227" i="1" l="1"/>
  <c r="M226" i="1"/>
  <c r="M225" i="1"/>
  <c r="M224" i="1"/>
  <c r="M223" i="1"/>
  <c r="M222" i="1"/>
  <c r="M221" i="1"/>
  <c r="M220" i="1"/>
  <c r="M219" i="1"/>
  <c r="M218" i="1"/>
  <c r="N218" i="1" s="1"/>
  <c r="M217" i="1"/>
  <c r="N217" i="1" s="1"/>
  <c r="M216" i="1"/>
  <c r="M215" i="1"/>
  <c r="M214" i="1"/>
  <c r="N213" i="1"/>
  <c r="M213" i="1"/>
  <c r="N212" i="1"/>
  <c r="M212" i="1"/>
  <c r="N211" i="1"/>
  <c r="M211" i="1"/>
  <c r="M210" i="1"/>
  <c r="K206" i="1"/>
  <c r="M206" i="1" s="1"/>
  <c r="M205" i="1"/>
  <c r="M204" i="1"/>
  <c r="M203" i="1"/>
  <c r="N203" i="1" s="1"/>
  <c r="O203" i="1" s="1"/>
  <c r="M202" i="1"/>
  <c r="N202" i="1" s="1"/>
  <c r="O202" i="1" s="1"/>
  <c r="M200" i="1"/>
  <c r="M199" i="1"/>
  <c r="M198" i="1"/>
  <c r="M197" i="1"/>
  <c r="M196" i="1"/>
  <c r="M195" i="1"/>
  <c r="O194" i="1"/>
  <c r="M194" i="1"/>
  <c r="M193" i="1"/>
  <c r="M183" i="1"/>
  <c r="M182" i="1"/>
  <c r="M181" i="1"/>
  <c r="M180" i="1"/>
  <c r="M179" i="1"/>
  <c r="M178" i="1"/>
  <c r="N178" i="1" s="1"/>
  <c r="M175" i="1"/>
  <c r="N175" i="1" s="1"/>
  <c r="M174" i="1"/>
  <c r="M173" i="1"/>
  <c r="N172" i="1"/>
  <c r="M172" i="1"/>
  <c r="N171" i="1"/>
  <c r="M171" i="1"/>
  <c r="N170" i="1"/>
  <c r="M170" i="1"/>
  <c r="N169" i="1"/>
  <c r="M169" i="1"/>
  <c r="N168" i="1"/>
  <c r="M168" i="1"/>
  <c r="J119" i="4" l="1"/>
  <c r="J118" i="4"/>
  <c r="L157" i="1"/>
  <c r="M157" i="1" s="1"/>
  <c r="M156" i="1"/>
  <c r="M155" i="1"/>
  <c r="M154" i="1"/>
  <c r="M153" i="1"/>
  <c r="O153" i="1" s="1"/>
  <c r="M152" i="1"/>
  <c r="O152" i="1" s="1"/>
  <c r="M151" i="1"/>
  <c r="O151" i="1" s="1"/>
  <c r="M150" i="1"/>
  <c r="O150" i="1" s="1"/>
  <c r="M149" i="1"/>
  <c r="M148" i="1"/>
  <c r="M147" i="1"/>
  <c r="M146" i="1"/>
  <c r="M139" i="1"/>
  <c r="M138" i="1"/>
  <c r="M137" i="1"/>
  <c r="M136" i="1"/>
  <c r="M135" i="1"/>
  <c r="M134" i="1"/>
  <c r="M133" i="1"/>
  <c r="M131" i="1"/>
  <c r="M130" i="1"/>
  <c r="M129" i="1"/>
  <c r="M127" i="1"/>
  <c r="N127" i="1" s="1"/>
  <c r="M125" i="1"/>
  <c r="M124" i="1"/>
  <c r="M123" i="1"/>
  <c r="M122" i="1"/>
  <c r="M121" i="1"/>
  <c r="M120" i="1"/>
  <c r="M119" i="1"/>
  <c r="M118" i="1"/>
  <c r="M117" i="1"/>
  <c r="O117" i="1" s="1"/>
  <c r="M116" i="1"/>
  <c r="O116" i="1" s="1"/>
  <c r="M115" i="1"/>
  <c r="N115" i="1" s="1"/>
  <c r="O115" i="1" s="1"/>
  <c r="M114" i="1"/>
  <c r="N114" i="1" s="1"/>
  <c r="O114" i="1" s="1"/>
  <c r="M113" i="1"/>
  <c r="N113" i="1" s="1"/>
  <c r="O113" i="1" s="1"/>
  <c r="M112" i="1"/>
  <c r="N112" i="1" s="1"/>
  <c r="O112" i="1" s="1"/>
  <c r="M111" i="1"/>
  <c r="N111" i="1" s="1"/>
  <c r="O111" i="1" s="1"/>
  <c r="M110" i="1"/>
  <c r="N110" i="1" s="1"/>
  <c r="O110" i="1" s="1"/>
  <c r="M109" i="1"/>
  <c r="N109" i="1" s="1"/>
  <c r="O109" i="1" s="1"/>
  <c r="M108" i="1"/>
  <c r="M107" i="1"/>
  <c r="M106" i="1"/>
  <c r="M105" i="1"/>
  <c r="M104" i="1"/>
  <c r="M103" i="1"/>
  <c r="M94" i="1"/>
  <c r="O94" i="1" s="1"/>
  <c r="M93" i="1"/>
  <c r="M92" i="1"/>
  <c r="M91" i="1"/>
  <c r="M90" i="1"/>
  <c r="M88" i="1"/>
  <c r="O87" i="1"/>
  <c r="M87" i="1"/>
  <c r="O86" i="1"/>
  <c r="M86" i="1"/>
  <c r="O85" i="1"/>
  <c r="M85" i="1"/>
  <c r="O84" i="1"/>
  <c r="M84" i="1"/>
  <c r="O83" i="1"/>
  <c r="M83" i="1"/>
  <c r="O82" i="1"/>
  <c r="M82" i="1"/>
  <c r="O81" i="1"/>
  <c r="M81" i="1"/>
  <c r="O80" i="1"/>
  <c r="M80" i="1"/>
  <c r="O79" i="1"/>
  <c r="M79" i="1"/>
  <c r="O78" i="1"/>
  <c r="M78" i="1"/>
  <c r="O77" i="1"/>
  <c r="M77" i="1"/>
  <c r="M76" i="1"/>
  <c r="M75" i="1"/>
  <c r="M74" i="1"/>
  <c r="N94" i="1" l="1"/>
  <c r="M49" i="5" l="1"/>
  <c r="M48" i="5"/>
  <c r="M73" i="1"/>
  <c r="M72" i="1"/>
  <c r="M71" i="1"/>
  <c r="M70" i="1"/>
  <c r="M69" i="1"/>
  <c r="M68" i="1"/>
  <c r="M67" i="1"/>
  <c r="M66" i="1"/>
  <c r="M65" i="1"/>
  <c r="M64" i="1"/>
  <c r="M63" i="1"/>
  <c r="M62" i="1"/>
  <c r="M59" i="1"/>
  <c r="M58" i="1"/>
  <c r="M47" i="1"/>
  <c r="M41" i="1"/>
  <c r="M40" i="1"/>
  <c r="N40" i="1" s="1"/>
  <c r="M39" i="1"/>
  <c r="N39" i="1" s="1"/>
  <c r="K6" i="3" l="1"/>
  <c r="M32" i="1"/>
  <c r="N32" i="1" s="1"/>
  <c r="O32" i="1" s="1"/>
  <c r="M31" i="1"/>
  <c r="N31" i="1" s="1"/>
  <c r="O31" i="1" s="1"/>
  <c r="M30" i="1"/>
  <c r="N30" i="1" s="1"/>
  <c r="O30" i="1" s="1"/>
  <c r="M29" i="1"/>
  <c r="M28" i="1"/>
  <c r="M27" i="1"/>
  <c r="M26" i="1"/>
  <c r="M25" i="1"/>
  <c r="M24" i="1"/>
  <c r="M23" i="1"/>
  <c r="M22" i="1"/>
  <c r="M21" i="1"/>
  <c r="M20" i="1"/>
  <c r="M19" i="1"/>
  <c r="O19" i="1" s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60" i="1"/>
  <c r="M459" i="1"/>
  <c r="M456" i="1"/>
  <c r="M455" i="1"/>
  <c r="M454" i="1"/>
  <c r="M453" i="1"/>
  <c r="M447" i="1"/>
  <c r="N447" i="1" s="1"/>
  <c r="O447" i="1" s="1"/>
  <c r="M446" i="1"/>
  <c r="N446" i="1" s="1"/>
  <c r="O446" i="1" s="1"/>
  <c r="O445" i="1"/>
  <c r="M445" i="1"/>
  <c r="O444" i="1"/>
  <c r="M444" i="1"/>
  <c r="M443" i="1"/>
  <c r="M441" i="1"/>
  <c r="M440" i="1"/>
  <c r="M239" i="1" l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N399" i="1" s="1"/>
  <c r="O399" i="1" s="1"/>
  <c r="M400" i="1"/>
  <c r="N400" i="1" s="1"/>
  <c r="O400" i="1" s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O404" i="1"/>
  <c r="O403" i="1"/>
  <c r="O402" i="1"/>
  <c r="O401" i="1"/>
  <c r="O397" i="1"/>
  <c r="N397" i="1"/>
  <c r="O396" i="1"/>
  <c r="N396" i="1"/>
  <c r="O386" i="1"/>
  <c r="O385" i="1"/>
  <c r="O384" i="1"/>
  <c r="O383" i="1"/>
  <c r="O382" i="1"/>
  <c r="M335" i="1"/>
  <c r="M334" i="1"/>
  <c r="M33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L4" authorId="0" shapeId="0" xr:uid="{00000000-0006-0000-0100-000001000000}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<sst xmlns="http://schemas.openxmlformats.org/spreadsheetml/2006/main" count="18814" uniqueCount="4091">
  <si>
    <t>공종</t>
    <phoneticPr fontId="4" type="noConversion"/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</si>
  <si>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</si>
  <si>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</si>
  <si>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</si>
  <si>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</si>
  <si>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</si>
  <si>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예산코드(17자리)</t>
    <phoneticPr fontId="4" type="noConversion"/>
  </si>
  <si>
    <t>공종</t>
    <phoneticPr fontId="4" type="noConversion"/>
  </si>
  <si>
    <t>예산코드(17자리)</t>
    <phoneticPr fontId="4" type="noConversion"/>
  </si>
  <si>
    <t>계속비전환여부</t>
    <phoneticPr fontId="4" type="noConversion"/>
  </si>
  <si>
    <t>부서명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</si>
  <si>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</si>
  <si>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</si>
  <si>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</si>
  <si>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자체조달</t>
  </si>
  <si>
    <t>중앙조달</t>
  </si>
  <si>
    <t>토목</t>
  </si>
  <si>
    <t>건축</t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</si>
  <si>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</si>
  <si>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</si>
  <si>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</si>
  <si>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</si>
  <si>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</si>
  <si>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비고란</t>
    <phoneticPr fontId="4" type="noConversion"/>
  </si>
  <si>
    <t>비협정</t>
  </si>
  <si>
    <t>계약방법</t>
    <phoneticPr fontId="4" type="noConversion"/>
  </si>
  <si>
    <t>품 명</t>
    <phoneticPr fontId="4" type="noConversion"/>
  </si>
  <si>
    <t>주요규격</t>
    <phoneticPr fontId="4" type="noConversion"/>
  </si>
  <si>
    <t>용도</t>
    <phoneticPr fontId="4" type="noConversion"/>
  </si>
  <si>
    <t>수량</t>
    <phoneticPr fontId="4" type="noConversion"/>
  </si>
  <si>
    <t>협정여부</t>
    <phoneticPr fontId="4" type="noConversion"/>
  </si>
  <si>
    <t>비고</t>
    <phoneticPr fontId="4" type="noConversion"/>
  </si>
  <si>
    <t>협정</t>
    <phoneticPr fontId="4" type="noConversion"/>
  </si>
  <si>
    <t>신규</t>
    <phoneticPr fontId="4" type="noConversion"/>
  </si>
  <si>
    <t>일반용역</t>
  </si>
  <si>
    <t>해당</t>
  </si>
  <si>
    <t>일반</t>
  </si>
  <si>
    <t>전기</t>
  </si>
  <si>
    <t>통신</t>
  </si>
  <si>
    <t>소방</t>
  </si>
  <si>
    <t>장기</t>
  </si>
  <si>
    <t>기술용역</t>
  </si>
  <si>
    <t>미해당</t>
  </si>
  <si>
    <t>수의</t>
  </si>
  <si>
    <t>협정</t>
  </si>
  <si>
    <t>경기도</t>
  </si>
  <si>
    <t>충청북도</t>
  </si>
  <si>
    <t>강원도</t>
  </si>
  <si>
    <t>전라남도</t>
  </si>
  <si>
    <t>경상북도</t>
  </si>
  <si>
    <t>일반경쟁</t>
  </si>
  <si>
    <t>제한경쟁</t>
  </si>
  <si>
    <t>수의계약</t>
  </si>
  <si>
    <t>발주도급금액(A)(원)</t>
    <phoneticPr fontId="4" type="noConversion"/>
  </si>
  <si>
    <t>발주관급자재비
(B)(원)</t>
    <phoneticPr fontId="4" type="noConversion"/>
  </si>
  <si>
    <t>발주기타금액
(C)(원)</t>
    <phoneticPr fontId="4" type="noConversion"/>
  </si>
  <si>
    <t>비고란</t>
    <phoneticPr fontId="4" type="noConversion"/>
  </si>
  <si>
    <t>수의계약사유</t>
    <phoneticPr fontId="4" type="noConversion"/>
  </si>
  <si>
    <t>금액단위 : 원</t>
    <phoneticPr fontId="4" type="noConversion"/>
  </si>
  <si>
    <t>금년도 집행금액
(A)</t>
    <phoneticPr fontId="4" type="noConversion"/>
  </si>
  <si>
    <t>구매예정금액(원)</t>
    <phoneticPr fontId="4" type="noConversion"/>
  </si>
  <si>
    <t>수의계약</t>
    <phoneticPr fontId="4" type="noConversion"/>
  </si>
  <si>
    <t>예산액(원)</t>
    <phoneticPr fontId="4" type="noConversion"/>
  </si>
  <si>
    <t>국가계약법 시행령 제26조 제1항 제5호 가목</t>
    <phoneticPr fontId="4" type="noConversion"/>
  </si>
  <si>
    <t>기타</t>
  </si>
  <si>
    <t>집행잔액
(B)</t>
    <phoneticPr fontId="4" type="noConversion"/>
  </si>
  <si>
    <t>충청남도</t>
  </si>
  <si>
    <t>전라북도</t>
  </si>
  <si>
    <t>토건</t>
  </si>
  <si>
    <t>041-950-7776</t>
  </si>
  <si>
    <t>충남지역본부 예산지사 수자원관리부</t>
  </si>
  <si>
    <t>경상남도</t>
  </si>
  <si>
    <t>광주광역시</t>
  </si>
  <si>
    <t>전북지역본부 고창지사 수자원관리부</t>
  </si>
  <si>
    <t>인천광역시</t>
  </si>
  <si>
    <t>충북지역본부 충주제천단양지사 수자원관리부</t>
  </si>
  <si>
    <t>김경환</t>
  </si>
  <si>
    <t>055-250-2281</t>
  </si>
  <si>
    <t>경남지역본부 김해양산부산지사 수자원관리부</t>
  </si>
  <si>
    <t>국가계약법 시행령 제26조 제1항 제5호 가목</t>
  </si>
  <si>
    <t>김재일</t>
  </si>
  <si>
    <t>전문</t>
  </si>
  <si>
    <t>임부선</t>
  </si>
  <si>
    <t>이승훈</t>
  </si>
  <si>
    <t>김광휘</t>
  </si>
  <si>
    <t>041-730-2130</t>
  </si>
  <si>
    <t>-</t>
  </si>
  <si>
    <t>041-539-7153</t>
  </si>
  <si>
    <t>정진섭</t>
  </si>
  <si>
    <t>031-678-3581</t>
  </si>
  <si>
    <t>배성직</t>
  </si>
  <si>
    <t>054-650-7173</t>
  </si>
  <si>
    <t>충남지역본부 부여지사 수자원관리부</t>
  </si>
  <si>
    <t>전북지역본부 남원지사 수자원관리부</t>
  </si>
  <si>
    <t>041-730-2142</t>
  </si>
  <si>
    <t>김대연</t>
  </si>
  <si>
    <t>주찬일</t>
  </si>
  <si>
    <t>054-650-7149</t>
  </si>
  <si>
    <t>061-830-2251</t>
  </si>
  <si>
    <t>계장제어장치</t>
  </si>
  <si>
    <t>식</t>
  </si>
  <si>
    <t>조달위탁</t>
  </si>
  <si>
    <t>레미콘</t>
  </si>
  <si>
    <t>㎥</t>
  </si>
  <si>
    <t>제진기</t>
  </si>
  <si>
    <t>CCTV</t>
  </si>
  <si>
    <t>대</t>
  </si>
  <si>
    <t>영상감시장치</t>
  </si>
  <si>
    <t>본</t>
  </si>
  <si>
    <t>TON</t>
  </si>
  <si>
    <t>쇼핑몰</t>
  </si>
  <si>
    <t>수중펌프</t>
  </si>
  <si>
    <t>개</t>
  </si>
  <si>
    <t>수로관</t>
  </si>
  <si>
    <t>수배전반</t>
  </si>
  <si>
    <t>철근콘크리트용봉강</t>
  </si>
  <si>
    <t>ton</t>
  </si>
  <si>
    <t>M</t>
  </si>
  <si>
    <t>철근</t>
  </si>
  <si>
    <t>EA</t>
  </si>
  <si>
    <t>경간</t>
  </si>
  <si>
    <t>㎡</t>
  </si>
  <si>
    <t>이형철근</t>
  </si>
  <si>
    <t>톤</t>
  </si>
  <si>
    <t>폐쇄형배전반</t>
  </si>
  <si>
    <t>PE관</t>
  </si>
  <si>
    <t>철근콘크리트벤치플룸관</t>
  </si>
  <si>
    <t>벨트컨베이어</t>
  </si>
  <si>
    <t>엘리베이터</t>
  </si>
  <si>
    <t>수문문비</t>
  </si>
  <si>
    <t>조명</t>
  </si>
  <si>
    <t>조</t>
  </si>
  <si>
    <t>아스콘</t>
  </si>
  <si>
    <t>수중축류펌프</t>
  </si>
  <si>
    <t>디자인형울타리</t>
  </si>
  <si>
    <t>안전난간</t>
  </si>
  <si>
    <t>m3</t>
  </si>
  <si>
    <t>원심력철근콘크리트관</t>
  </si>
  <si>
    <t xml:space="preserve"> ㎥ </t>
  </si>
  <si>
    <t>용접철망</t>
  </si>
  <si>
    <t>태양광발전장치</t>
  </si>
  <si>
    <t>메시형울타리</t>
  </si>
  <si>
    <t>물탱크</t>
  </si>
  <si>
    <t>몰드변압기</t>
  </si>
  <si>
    <t xml:space="preserve"> 토목 </t>
  </si>
  <si>
    <t>수중모터펌프</t>
  </si>
  <si>
    <t>변압기</t>
  </si>
  <si>
    <t>m2</t>
  </si>
  <si>
    <t>AV설비</t>
  </si>
  <si>
    <t>버터플라이밸브</t>
  </si>
  <si>
    <t>퍼걸러</t>
  </si>
  <si>
    <t>금속제창</t>
  </si>
  <si>
    <t>밸브실</t>
  </si>
  <si>
    <t>혼합골재</t>
  </si>
  <si>
    <t>플랩밸브</t>
  </si>
  <si>
    <t>신축관이음</t>
  </si>
  <si>
    <t>조명기구</t>
  </si>
  <si>
    <t>분전반</t>
  </si>
  <si>
    <t>새만금산업단지사업단 사업관리부</t>
  </si>
  <si>
    <t>지하수위계, 자료수집장치</t>
  </si>
  <si>
    <t>스틸그레이팅</t>
  </si>
  <si>
    <t xml:space="preserve">제3자단가 </t>
  </si>
  <si>
    <t>다수공급자(MAS)</t>
  </si>
  <si>
    <t>일반단가</t>
    <phoneticPr fontId="4" type="noConversion"/>
  </si>
  <si>
    <t>수량단위</t>
    <phoneticPr fontId="4" type="noConversion"/>
  </si>
  <si>
    <t>수의계약 사유</t>
    <phoneticPr fontId="4" type="noConversion"/>
  </si>
  <si>
    <t>수의계약 사유
(수의계약 건은 필수입력)</t>
    <phoneticPr fontId="4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</si>
  <si>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</si>
  <si>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</si>
  <si>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</si>
  <si>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</si>
  <si>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4" type="noConversion"/>
  </si>
  <si>
    <t xml:space="preserve">2분기 발주계획 </t>
    <phoneticPr fontId="4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</si>
  <si>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</si>
  <si>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4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</si>
  <si>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4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</si>
  <si>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</si>
  <si>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</si>
  <si>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</si>
  <si>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</si>
  <si>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4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</si>
  <si>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</si>
  <si>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4" type="noConversion"/>
  </si>
  <si>
    <t>■ 발주계획_구매</t>
    <phoneticPr fontId="4" type="noConversion"/>
  </si>
  <si>
    <t>■ 발주계획_공사(장기)</t>
    <phoneticPr fontId="4" type="noConversion"/>
  </si>
  <si>
    <t>■ 발주계획_공사(신규)</t>
    <phoneticPr fontId="4" type="noConversion"/>
  </si>
  <si>
    <t>■ 발주계획_용역</t>
    <phoneticPr fontId="4" type="noConversion"/>
  </si>
  <si>
    <t>경기지역본부 안성지사 농어촌사업부</t>
  </si>
  <si>
    <t>충남지역본부 천안지사 농어촌사업부</t>
  </si>
  <si>
    <t>충남지역본부 공주지사 농어촌사업부</t>
  </si>
  <si>
    <t>충남지역본부 보령지사 농어촌사업부</t>
  </si>
  <si>
    <t>충남지역본부 아산지사 농어촌사업부</t>
  </si>
  <si>
    <t>충남지역본부 서산태안지사 농어촌사업부</t>
  </si>
  <si>
    <t>충남지역본부 논산지사 농어촌사업부</t>
  </si>
  <si>
    <t>충남지역본부 서천지사 농어촌사업부</t>
  </si>
  <si>
    <t>전북지역본부 무진장지사 농어촌사업부</t>
  </si>
  <si>
    <t>전남지역본부 강진지사 농어촌사업부</t>
  </si>
  <si>
    <t>전남지역본부 순천광양여수지사 농어촌사업부</t>
  </si>
  <si>
    <t>전남지역본부 영암지사 농어촌사업부</t>
  </si>
  <si>
    <t>전남지역본부 장성지사 농어촌사업부</t>
  </si>
  <si>
    <t>전남지역본부 화순지사 농어촌사업부</t>
  </si>
  <si>
    <t>전남지역본부 고흥지사 수자원관리부</t>
  </si>
  <si>
    <t>경북지역본부 포항울릉지사 농어촌사업부</t>
  </si>
  <si>
    <t>경북지역본부 영천지사 농어촌사업부</t>
  </si>
  <si>
    <t>경북지역본부 상주지사 농어촌사업부</t>
  </si>
  <si>
    <t>경북지역본부 문경지사 농어촌사업부</t>
  </si>
  <si>
    <t>경북지역본부 경산청도지사 농어촌사업부</t>
  </si>
  <si>
    <t>경북지역본부 고령지사 농어촌사업부</t>
  </si>
  <si>
    <t>경남지역본부 울산지사 농어촌사업부</t>
  </si>
  <si>
    <t>경남지역본부 창원지사 농어촌사업부</t>
  </si>
  <si>
    <t>경남지역본부 합천지사 농어촌사업부</t>
  </si>
  <si>
    <t>충북지역본부 보은지사 농어촌사업부</t>
  </si>
  <si>
    <t>충북지역본부 충주제천단양지사 농어촌사업부</t>
  </si>
  <si>
    <t>충남지역본부 서천지사 수자원관리부</t>
  </si>
  <si>
    <t>충남지역본부 예산지사 농어촌사업부</t>
  </si>
  <si>
    <t>전북지역본부 부안지사 농어촌사업부</t>
  </si>
  <si>
    <t>경북지역본부 경주지사 농어촌사업부</t>
  </si>
  <si>
    <t>경북지역본부 구미김천지사 농어촌사업부</t>
  </si>
  <si>
    <t>경북지역본부 영주봉화지사 농어촌사업부</t>
  </si>
  <si>
    <t>경북지역본부 의성군위지사 농어촌사업부</t>
  </si>
  <si>
    <t>경북지역본부 예천지사 농어촌사업부</t>
  </si>
  <si>
    <t>충남지역본부 홍성지사 농어촌사업부</t>
  </si>
  <si>
    <t>전남지역본부 목포무안신안지사 농어촌사업부</t>
  </si>
  <si>
    <t>경북지역본부 성주지사 농어촌사업부</t>
  </si>
  <si>
    <t>054-531-3758</t>
  </si>
  <si>
    <t>053-320-0766</t>
  </si>
  <si>
    <t>영산강사업단 사업관리부</t>
  </si>
  <si>
    <t>금강사업단 시설관리부</t>
  </si>
  <si>
    <t>수요기관 규격</t>
  </si>
  <si>
    <t>25-18-80 등</t>
  </si>
  <si>
    <t>규격</t>
  </si>
  <si>
    <t>25-24-120</t>
  </si>
  <si>
    <t>25-18-80</t>
  </si>
  <si>
    <t>25-21-80</t>
  </si>
  <si>
    <t>25-30-120</t>
  </si>
  <si>
    <t>HD16</t>
  </si>
  <si>
    <t>25-24-12 등</t>
  </si>
  <si>
    <t>25-18-08</t>
  </si>
  <si>
    <t>25-21-12</t>
  </si>
  <si>
    <t>25-24-12</t>
  </si>
  <si>
    <t>25-18-120</t>
  </si>
  <si>
    <t>25-21-08</t>
  </si>
  <si>
    <t>단열커튼월</t>
  </si>
  <si>
    <t>25-27-150</t>
  </si>
  <si>
    <t xml:space="preserve"> TON </t>
  </si>
  <si>
    <t>순환골재</t>
  </si>
  <si>
    <t>25-18-80 외</t>
  </si>
  <si>
    <t>D1000</t>
  </si>
  <si>
    <t>SD400, HD13</t>
  </si>
  <si>
    <t>042-479-8441</t>
  </si>
  <si>
    <t>새만금사업단 환경관리부</t>
  </si>
  <si>
    <t>충남지역본부 세종대전금산지사 농어촌사업부</t>
  </si>
  <si>
    <t>40mm</t>
  </si>
  <si>
    <t xml:space="preserve"> 지하수관측 </t>
  </si>
  <si>
    <t>신규</t>
  </si>
  <si>
    <t>농어촌자원개발원 공동체지원부</t>
  </si>
  <si>
    <t>농어촌자원개발원 도농교류부</t>
  </si>
  <si>
    <t>전남지역본부 영광지사 농어촌사업부</t>
  </si>
  <si>
    <t>충북지역본부 괴산증평지사 농어촌사업부</t>
  </si>
  <si>
    <t>041-950-7737</t>
  </si>
  <si>
    <t>기계</t>
  </si>
  <si>
    <t>전남지역본부 장흥지사 농어촌사업부</t>
  </si>
  <si>
    <t>061-860-7628</t>
  </si>
  <si>
    <t>전남지역본부 담양지사 농어촌사업부</t>
  </si>
  <si>
    <t>김도형</t>
  </si>
  <si>
    <t>손덕호</t>
  </si>
  <si>
    <t>미전환</t>
  </si>
  <si>
    <t>041-850-6447</t>
  </si>
  <si>
    <t>전남지역본부 스마트그린부</t>
  </si>
  <si>
    <t>새만금사업단 사업관리부</t>
  </si>
  <si>
    <t>061-470-5580</t>
  </si>
  <si>
    <t>O</t>
  </si>
  <si>
    <t>Ton</t>
  </si>
  <si>
    <t>m</t>
  </si>
  <si>
    <t>용수로</t>
  </si>
  <si>
    <t>ea</t>
  </si>
  <si>
    <t>배수로</t>
  </si>
  <si>
    <t>M2</t>
  </si>
  <si>
    <t>수문</t>
  </si>
  <si>
    <t>매</t>
  </si>
  <si>
    <t>KG</t>
  </si>
  <si>
    <t>조경</t>
  </si>
  <si>
    <t>구조물</t>
  </si>
  <si>
    <t>SD400, HD19</t>
  </si>
  <si>
    <t>D300</t>
  </si>
  <si>
    <t>면</t>
  </si>
  <si>
    <t>M3</t>
  </si>
  <si>
    <t>PE이중벽관</t>
  </si>
  <si>
    <t>전동버터플라이밸브</t>
  </si>
  <si>
    <t>식생매트</t>
  </si>
  <si>
    <t>제한</t>
  </si>
  <si>
    <t>041-754-9226</t>
  </si>
  <si>
    <t>053-320-0769</t>
  </si>
  <si>
    <t>054-639-5041</t>
  </si>
  <si>
    <t>백현욱</t>
  </si>
  <si>
    <t>경기지역본부 평택지사 농어촌사업부</t>
  </si>
  <si>
    <t>경남지역본부 창녕지사 농어촌사업부</t>
  </si>
  <si>
    <t>김대호</t>
  </si>
  <si>
    <t>054-950-0735</t>
  </si>
  <si>
    <t>061-830-2261</t>
  </si>
  <si>
    <t>전북지역본부 익산지사 농어촌사업부</t>
  </si>
  <si>
    <t>추부지구 수리시설개보수사업</t>
  </si>
  <si>
    <t>경기지역본부 연천포천가평지사 수자원관리부</t>
  </si>
  <si>
    <t>울산광역시</t>
  </si>
  <si>
    <t>이경욱</t>
  </si>
  <si>
    <t>054-830-8166</t>
  </si>
  <si>
    <t>전북지역본부 순창지사 수자원관리부</t>
  </si>
  <si>
    <t>041-539-7088</t>
  </si>
  <si>
    <t xml:space="preserve">                            -</t>
  </si>
  <si>
    <t>경기지역본부 안성지사 수자원관리부</t>
  </si>
  <si>
    <t>031-678-3553</t>
  </si>
  <si>
    <t>경기지역본부 지하수지질부</t>
  </si>
  <si>
    <t>윤여원</t>
  </si>
  <si>
    <t>031-250-3074</t>
  </si>
  <si>
    <t>전북지역본부 지하수지질부</t>
  </si>
  <si>
    <t>31101-055-01-0001</t>
  </si>
  <si>
    <t>전북지역본부 동진지사 농어촌사업부</t>
  </si>
  <si>
    <t>연직지구 배수개선사업 전기공사</t>
  </si>
  <si>
    <t>손찬구</t>
  </si>
  <si>
    <t>경북지역본부 영덕울진지사 농어촌사업부</t>
  </si>
  <si>
    <t>054-730-5072</t>
  </si>
  <si>
    <t>경기지역본부 강화옹진지사 농어촌사업부</t>
  </si>
  <si>
    <t>경기지역본부 여주이천지사 농어촌사업부</t>
  </si>
  <si>
    <t>경남지역본부 진주산청지사 수자원관리부</t>
  </si>
  <si>
    <t>정영헌</t>
  </si>
  <si>
    <t>경북지역본부 청송영양지사 농어촌사업부</t>
  </si>
  <si>
    <t>새만금지구 농생명용지 6-2공구 조성공사</t>
  </si>
  <si>
    <t>063-560-1546</t>
  </si>
  <si>
    <t>063-860-0057</t>
  </si>
  <si>
    <t>조일형</t>
  </si>
  <si>
    <t>041-630-5742</t>
  </si>
  <si>
    <t>061-270-6481</t>
  </si>
  <si>
    <t>031-240-4923</t>
  </si>
  <si>
    <t>정종기</t>
  </si>
  <si>
    <t>054-870-0521</t>
  </si>
  <si>
    <t>063-560-1519</t>
  </si>
  <si>
    <t>난간</t>
  </si>
  <si>
    <t>김성휘</t>
  </si>
  <si>
    <t>054-950-0743</t>
  </si>
  <si>
    <t>로터리제진기</t>
  </si>
  <si>
    <t>HD13 외</t>
  </si>
  <si>
    <t>원격제어소</t>
  </si>
  <si>
    <t>련</t>
  </si>
  <si>
    <t>메쉬휀스</t>
  </si>
  <si>
    <t>25-30-15</t>
  </si>
  <si>
    <t>kg</t>
  </si>
  <si>
    <t>용배수로관</t>
  </si>
  <si>
    <t>25-27-120</t>
  </si>
  <si>
    <t>25-18-80외</t>
  </si>
  <si>
    <t>이형봉강</t>
  </si>
  <si>
    <t>펌프</t>
  </si>
  <si>
    <t>밸브</t>
  </si>
  <si>
    <t>양흡입볼류트펌프</t>
  </si>
  <si>
    <t>양수장</t>
  </si>
  <si>
    <t>041-930-7881</t>
  </si>
  <si>
    <t>이호남</t>
  </si>
  <si>
    <t>041-330-3581</t>
  </si>
  <si>
    <t>관음지구 과실전문생산단지 기반조성사업</t>
  </si>
  <si>
    <t>옹벽블록</t>
  </si>
  <si>
    <t>#467</t>
  </si>
  <si>
    <t>1000*1000*200</t>
  </si>
  <si>
    <t>담장</t>
  </si>
  <si>
    <t>비상경보기</t>
  </si>
  <si>
    <t>강관</t>
  </si>
  <si>
    <t>밸브실(강관)</t>
  </si>
  <si>
    <t>교량난간</t>
  </si>
  <si>
    <t>커튼월</t>
  </si>
  <si>
    <t>식생축조블록</t>
  </si>
  <si>
    <t>1000x750x500</t>
  </si>
  <si>
    <t>완폐식체크밸브</t>
  </si>
  <si>
    <t>방송장비</t>
  </si>
  <si>
    <t>D250</t>
  </si>
  <si>
    <t>053-819-6038</t>
  </si>
  <si>
    <t>033-430-9544</t>
  </si>
  <si>
    <t>경북지역본부 지하수지질부</t>
  </si>
  <si>
    <t>이혜림</t>
  </si>
  <si>
    <t>043-290-3426</t>
  </si>
  <si>
    <t>경기지역본부 화성수원지사 수자원관리부</t>
  </si>
  <si>
    <t>박종수</t>
  </si>
  <si>
    <t>031-240-4953</t>
  </si>
  <si>
    <t>061-830-2253</t>
  </si>
  <si>
    <t>토지개발사업단 토지개발부</t>
  </si>
  <si>
    <t>061-370-8544</t>
  </si>
  <si>
    <t>전북지역본부 농어촌계획부</t>
  </si>
  <si>
    <t>강릉지구 다목적농촌용수개발사업</t>
  </si>
  <si>
    <t>강원지역본부 강릉지사 농어촌사업부</t>
  </si>
  <si>
    <t>033-650-3252</t>
  </si>
  <si>
    <t>정혜원</t>
  </si>
  <si>
    <t>강원지역본부 지하수지질부</t>
  </si>
  <si>
    <t>032-930-2528</t>
  </si>
  <si>
    <t>김봉수</t>
  </si>
  <si>
    <t>031-860-8947</t>
  </si>
  <si>
    <t>경기지역본부 파주지사 농어촌사업부</t>
  </si>
  <si>
    <t>신순하</t>
  </si>
  <si>
    <t>031-950-3252</t>
  </si>
  <si>
    <t>미정</t>
  </si>
  <si>
    <t>경남지역본부 거창함양지사 농어촌사업부</t>
  </si>
  <si>
    <t>경남지역본부 고성통영거제지사 농어촌사업부</t>
  </si>
  <si>
    <t>055-320-4842</t>
  </si>
  <si>
    <t>국가계약법 시행령 제26조 제1항 제5호</t>
  </si>
  <si>
    <t>경남지역본부 밀양지사 수자원관리부</t>
  </si>
  <si>
    <t>이호종</t>
  </si>
  <si>
    <t>경남지역본부 사천지사 농어촌사업부</t>
  </si>
  <si>
    <t>055-851-8148</t>
  </si>
  <si>
    <t>경남지역본부 의령지사 농어촌사업부</t>
  </si>
  <si>
    <t>경남지역본부 진주산청지사 농어촌사업부</t>
  </si>
  <si>
    <t>055-760-2598</t>
  </si>
  <si>
    <t>국가계약법 시행령 제26조제1항제5호가목</t>
  </si>
  <si>
    <t>경남지역본부 하동남해지사 농어촌사업부</t>
  </si>
  <si>
    <t>경남지역본부 하동남해지사 수자원관리부</t>
  </si>
  <si>
    <t>경북지역본부 달성지사 농어촌사업부</t>
  </si>
  <si>
    <t>이충환</t>
  </si>
  <si>
    <t>054-531-3748</t>
  </si>
  <si>
    <t>낙동면 농촌중심지활성화사업 건축토목기계공사</t>
  </si>
  <si>
    <t>정원철</t>
  </si>
  <si>
    <t>054-531-3568</t>
  </si>
  <si>
    <t>경북지역본부 상주지사 수자원관리부</t>
  </si>
  <si>
    <t>054-639-5043</t>
  </si>
  <si>
    <t>구미시 지하수 보조측정망 시추공사</t>
  </si>
  <si>
    <t>김우헌</t>
  </si>
  <si>
    <t>금강지구 영농편의 증진사업 군산4 경지재정리공사</t>
  </si>
  <si>
    <t>금강사업단 사업관리부</t>
  </si>
  <si>
    <t>소형석</t>
  </si>
  <si>
    <t>063-450-9911</t>
  </si>
  <si>
    <t>전남지역본부 고흥지사 농어촌사업부</t>
  </si>
  <si>
    <t>고흥만 국가관리 방조제개보수사업 전기공사</t>
  </si>
  <si>
    <t>승유열</t>
  </si>
  <si>
    <t>전남지역본부 곡성지사 농어촌사업부</t>
  </si>
  <si>
    <t>김성환</t>
  </si>
  <si>
    <t>요기지구 배수개선사업</t>
  </si>
  <si>
    <t>용전지구 용배수로 수리시설개보수사업</t>
  </si>
  <si>
    <t>전남지역본부 구례지사 농어촌사업부</t>
  </si>
  <si>
    <t>061-780-3138</t>
  </si>
  <si>
    <t>061-780-3139</t>
  </si>
  <si>
    <t>정지원</t>
  </si>
  <si>
    <t>061-740-1139</t>
  </si>
  <si>
    <t>전남지역본부 순천광양여수지사 수자원관리부</t>
  </si>
  <si>
    <t>윤동혁</t>
  </si>
  <si>
    <t>061-740-1150</t>
  </si>
  <si>
    <t>황혜리</t>
  </si>
  <si>
    <t>선현욱</t>
  </si>
  <si>
    <t>전남지역본부 진도지사 농어촌사업부</t>
  </si>
  <si>
    <t>061-540-5451</t>
  </si>
  <si>
    <t>최주호</t>
  </si>
  <si>
    <t>061-540-5453</t>
  </si>
  <si>
    <t>전남지역본부 함평지사 농어촌사업부</t>
  </si>
  <si>
    <t>이동규</t>
  </si>
  <si>
    <t>오민석</t>
  </si>
  <si>
    <t>충남지역본부 당진지사 수자원관리부</t>
  </si>
  <si>
    <t>041-351-9148</t>
  </si>
  <si>
    <t>자왕2지구 수리시설개보수사업 토목건축기계공사</t>
  </si>
  <si>
    <t>자왕2지구 수리시설개보수사업 전기공사</t>
  </si>
  <si>
    <t>041-660-8587</t>
  </si>
  <si>
    <t>이윤희</t>
  </si>
  <si>
    <t>김기남</t>
  </si>
  <si>
    <t>041-330-3550</t>
  </si>
  <si>
    <t>안현빈</t>
  </si>
  <si>
    <t>이완재</t>
  </si>
  <si>
    <t>043-830-5150</t>
  </si>
  <si>
    <t>충북지역본부 스마트그린부</t>
  </si>
  <si>
    <t>김연용</t>
  </si>
  <si>
    <t>043-290-3345</t>
  </si>
  <si>
    <t>충북지역본부 옥천영동지사 농어촌사업부</t>
  </si>
  <si>
    <t>충북지역본부 진천지사 농어촌사업부</t>
  </si>
  <si>
    <t>강원지역본부 홍천춘천지사 농어촌사업부</t>
  </si>
  <si>
    <t>이재권</t>
  </si>
  <si>
    <t>033-430-9523</t>
  </si>
  <si>
    <t>임성훈</t>
  </si>
  <si>
    <t>강재구</t>
  </si>
  <si>
    <t>031-950-3288</t>
  </si>
  <si>
    <t>유원효</t>
  </si>
  <si>
    <t>055-670-7026</t>
  </si>
  <si>
    <t>안수범</t>
  </si>
  <si>
    <t>백혜빈</t>
  </si>
  <si>
    <t>055-250-2271</t>
  </si>
  <si>
    <t>경북지역본부 경주지사 수자원관리부</t>
  </si>
  <si>
    <t>청도군 지하수 보조측정망 시추공사</t>
  </si>
  <si>
    <t>김민주</t>
  </si>
  <si>
    <t>053-320-4891</t>
  </si>
  <si>
    <t>새만금사업단 시설관리부</t>
  </si>
  <si>
    <t>새만금사업단 유지관리부</t>
  </si>
  <si>
    <t>박희영</t>
  </si>
  <si>
    <t>063-540-5825</t>
  </si>
  <si>
    <t>석문지구 수원공 수리시설 개보수사업</t>
  </si>
  <si>
    <t>061-260-5547</t>
  </si>
  <si>
    <t>한석열</t>
  </si>
  <si>
    <t>전남지역본부 해남완도지사 농어촌사업부</t>
  </si>
  <si>
    <t>문동규</t>
  </si>
  <si>
    <t>전남지역본부 해남완도지사 수자원관리부</t>
  </si>
  <si>
    <t>주재형</t>
  </si>
  <si>
    <t>우영제</t>
  </si>
  <si>
    <t>이순신</t>
  </si>
  <si>
    <t>043-830-5141</t>
  </si>
  <si>
    <t>043-540-2552</t>
  </si>
  <si>
    <t>033-650-3272</t>
  </si>
  <si>
    <t>지하수자원관리사업 신규지하수관측공 및 보호시설 설치공사</t>
  </si>
  <si>
    <t>박수정</t>
  </si>
  <si>
    <t>033-240-9637</t>
  </si>
  <si>
    <t>경기지역본부 김포지사 농어촌사업부</t>
  </si>
  <si>
    <t>김종만</t>
  </si>
  <si>
    <t>031-980-8151</t>
  </si>
  <si>
    <t xml:space="preserve">가현지구 농촌용수이용체계재편사업 전기공사 </t>
  </si>
  <si>
    <t>마둔저수지 둘레길 등 정비공사(1차)</t>
  </si>
  <si>
    <t>이참범</t>
  </si>
  <si>
    <t>031-770-8046</t>
  </si>
  <si>
    <t>장희승</t>
  </si>
  <si>
    <t>031-240-4932</t>
  </si>
  <si>
    <t>이수연</t>
  </si>
  <si>
    <t>055-670-7043</t>
  </si>
  <si>
    <t>경남지역본부 지하수지질부</t>
  </si>
  <si>
    <t>055-880-5146</t>
  </si>
  <si>
    <t>경남지역본부 함안지사 농어촌사업부</t>
  </si>
  <si>
    <t>심현철</t>
  </si>
  <si>
    <t>054-712-3452</t>
  </si>
  <si>
    <t>이상원</t>
  </si>
  <si>
    <t>053-610-3844</t>
  </si>
  <si>
    <t>엄대호</t>
  </si>
  <si>
    <t>이주락</t>
  </si>
  <si>
    <t>김태우</t>
  </si>
  <si>
    <t>양진현</t>
  </si>
  <si>
    <t>054-720-7029</t>
  </si>
  <si>
    <t>성호춘</t>
  </si>
  <si>
    <t>054-720-7032</t>
  </si>
  <si>
    <t>이세일</t>
  </si>
  <si>
    <t>061-430-7760</t>
  </si>
  <si>
    <t>전남지역본부 영광지사 수자원관리부</t>
  </si>
  <si>
    <t>최진항</t>
  </si>
  <si>
    <t>061-350-6567</t>
  </si>
  <si>
    <t>모재혁</t>
  </si>
  <si>
    <t>061-350-6561</t>
  </si>
  <si>
    <t>황인균</t>
  </si>
  <si>
    <t>061-390-8645</t>
  </si>
  <si>
    <t>강정일</t>
  </si>
  <si>
    <t>041-351-9177</t>
  </si>
  <si>
    <t>이창구</t>
  </si>
  <si>
    <t>041-660-8588</t>
  </si>
  <si>
    <t>043-830-5151</t>
  </si>
  <si>
    <t>신승원</t>
  </si>
  <si>
    <t>043-830-5139</t>
  </si>
  <si>
    <t>최민영</t>
  </si>
  <si>
    <t>043-830-5134</t>
  </si>
  <si>
    <t>주성훈</t>
  </si>
  <si>
    <t>043-841-3062</t>
  </si>
  <si>
    <t>충북지역본부 충주제천단양지사 제천단양지부</t>
  </si>
  <si>
    <t>화안사업단 시설관리부</t>
  </si>
  <si>
    <t>경기지역본부 강화옹진지사 옹진지부</t>
  </si>
  <si>
    <t>김정민</t>
  </si>
  <si>
    <t>032-715-4528</t>
  </si>
  <si>
    <t>김경용</t>
  </si>
  <si>
    <t>031-680-5642</t>
  </si>
  <si>
    <t>이기환</t>
  </si>
  <si>
    <t>박현우</t>
  </si>
  <si>
    <t>박재완</t>
  </si>
  <si>
    <t>054-720-7014</t>
  </si>
  <si>
    <t>정의엽</t>
  </si>
  <si>
    <t>054-720-7022</t>
  </si>
  <si>
    <t>최규환</t>
  </si>
  <si>
    <t>063-540-5945</t>
  </si>
  <si>
    <t>박웅철</t>
  </si>
  <si>
    <t>063-540-5993</t>
  </si>
  <si>
    <t>김종찬</t>
  </si>
  <si>
    <t>063-540-5992</t>
  </si>
  <si>
    <t>이동구</t>
  </si>
  <si>
    <t>063-540-5995</t>
  </si>
  <si>
    <t>영산강사업단 유지관리부</t>
  </si>
  <si>
    <t>063-580-1061</t>
  </si>
  <si>
    <t>화성수원지사 관내 안전대책시설 설치공사</t>
  </si>
  <si>
    <t>한승호</t>
  </si>
  <si>
    <t>055-269-9425</t>
  </si>
  <si>
    <t>손호걸</t>
  </si>
  <si>
    <t>의성군 지하수 보조측정망 시추공사</t>
  </si>
  <si>
    <t>김유진</t>
  </si>
  <si>
    <t>053-320-0763</t>
  </si>
  <si>
    <t>칠곡군 지하수 보조측정망 시추공사</t>
  </si>
  <si>
    <t>영천시 지하수 보조측정망 시추공사</t>
  </si>
  <si>
    <t>전남지역본부 고흥지사 스마트농업추진단</t>
  </si>
  <si>
    <t>임장택</t>
  </si>
  <si>
    <t>041-351-9166</t>
  </si>
  <si>
    <t>041-837-9543</t>
  </si>
  <si>
    <t>김재호</t>
  </si>
  <si>
    <t>경북지역본부 안동지사 농어촌사업부</t>
  </si>
  <si>
    <t>장영민</t>
  </si>
  <si>
    <t>054-850-5735</t>
  </si>
  <si>
    <t>이예린</t>
  </si>
  <si>
    <t>054-650-7145</t>
  </si>
  <si>
    <t>남상정</t>
  </si>
  <si>
    <t>박성환</t>
  </si>
  <si>
    <t>하사지구 배수개선사업 전기공사</t>
  </si>
  <si>
    <t>홍덕영</t>
  </si>
  <si>
    <t>061-530-1575</t>
  </si>
  <si>
    <t>양하늘</t>
  </si>
  <si>
    <t>061-530-1565</t>
  </si>
  <si>
    <t>배하은</t>
  </si>
  <si>
    <t>061-530-1504</t>
  </si>
  <si>
    <t>25년 해남 수산가공분야 에너지절감시설보급사업 기계공사</t>
  </si>
  <si>
    <t>김동균</t>
  </si>
  <si>
    <t>061-530-1529</t>
  </si>
  <si>
    <t>이성주</t>
  </si>
  <si>
    <t>031-887-7520</t>
  </si>
  <si>
    <t>055-670-7052</t>
  </si>
  <si>
    <t>061-360-1151</t>
  </si>
  <si>
    <t>윤아연</t>
  </si>
  <si>
    <t>변민석</t>
  </si>
  <si>
    <t>043-730-2554</t>
  </si>
  <si>
    <t>이영근</t>
  </si>
  <si>
    <t>조영태</t>
  </si>
  <si>
    <t>김하늘</t>
  </si>
  <si>
    <t>031-678-3585</t>
  </si>
  <si>
    <t>캠프 레드클라우드 철거공사 1공구</t>
  </si>
  <si>
    <t>경기지역본부 토양환경복원단</t>
  </si>
  <si>
    <t>김건주</t>
  </si>
  <si>
    <t>031-861-8642</t>
  </si>
  <si>
    <t>캠프 레드클라우드 철거공사 2공구</t>
  </si>
  <si>
    <t>새만금 청년농촌보금자리조성사업 토목건축공사</t>
  </si>
  <si>
    <t>043-841-3083</t>
  </si>
  <si>
    <t>054-720-7011</t>
  </si>
  <si>
    <t>전남지역본부 나주지사 농어촌사업부</t>
  </si>
  <si>
    <t>조영호</t>
  </si>
  <si>
    <t>061-530-1540</t>
  </si>
  <si>
    <t>연제욱</t>
  </si>
  <si>
    <t>043-841-3070</t>
  </si>
  <si>
    <t>문종훈</t>
  </si>
  <si>
    <t>이수진</t>
  </si>
  <si>
    <t>경기지역본부 강화옹진지사 수자원관리부</t>
  </si>
  <si>
    <t>김종윤</t>
  </si>
  <si>
    <t>안수빈</t>
  </si>
  <si>
    <t>031-770-8026</t>
  </si>
  <si>
    <t>김정훈</t>
  </si>
  <si>
    <t>진위지구 수리시설개보수사업 토목공사</t>
  </si>
  <si>
    <t>031-680-5648</t>
  </si>
  <si>
    <t>송재민</t>
  </si>
  <si>
    <t>강현욱</t>
  </si>
  <si>
    <t>052-290-5332</t>
  </si>
  <si>
    <t>황영재</t>
  </si>
  <si>
    <t>055-760-2572</t>
  </si>
  <si>
    <t>경남지역본부 창녕지사 수자원관리부</t>
  </si>
  <si>
    <t>엄경재</t>
  </si>
  <si>
    <t>055-250-2284</t>
  </si>
  <si>
    <t>055-880-5142</t>
  </si>
  <si>
    <t>경남지역본부 함안지사 수자원관리부</t>
  </si>
  <si>
    <t>055-930-8290</t>
  </si>
  <si>
    <t>신정호</t>
  </si>
  <si>
    <t>류경선</t>
  </si>
  <si>
    <t>김재경</t>
  </si>
  <si>
    <t>방찬진</t>
  </si>
  <si>
    <t>054-550-5348</t>
  </si>
  <si>
    <t>서준건</t>
  </si>
  <si>
    <t>054-531-3629</t>
  </si>
  <si>
    <t>손수영</t>
  </si>
  <si>
    <t>061-430-7768</t>
  </si>
  <si>
    <t>061-430-7763</t>
  </si>
  <si>
    <t>061-830-2267</t>
  </si>
  <si>
    <t>주향</t>
  </si>
  <si>
    <t>연산지구 배수개선사업 토목기계공사</t>
  </si>
  <si>
    <t>연산지구 배수개선사업 전기공사</t>
  </si>
  <si>
    <t>구소지구 용배수로 수리시설개보수사업</t>
  </si>
  <si>
    <t>061-780-3137</t>
  </si>
  <si>
    <t>박형주</t>
  </si>
  <si>
    <t>전남지역본부 목포무안신안지사 수자원관리부</t>
  </si>
  <si>
    <t>061-260-5544</t>
  </si>
  <si>
    <t>윤혜진</t>
  </si>
  <si>
    <t>061-740-1187</t>
  </si>
  <si>
    <t>김정호</t>
  </si>
  <si>
    <t>박경섭</t>
  </si>
  <si>
    <t>우치지구 용배수로 수리시설개보수사업 토목공사</t>
  </si>
  <si>
    <t>061-860-7646</t>
  </si>
  <si>
    <t>061-540-5474</t>
  </si>
  <si>
    <t>윤정훈</t>
  </si>
  <si>
    <t>061-320-5243</t>
  </si>
  <si>
    <t>박진혁</t>
  </si>
  <si>
    <t>충동권역 거점개발사업 시설공사</t>
  </si>
  <si>
    <t>063-620-2044</t>
  </si>
  <si>
    <t>063-540-1171</t>
  </si>
  <si>
    <t>화산2지구 배수개선사업 토목건축공사</t>
  </si>
  <si>
    <t>임성빈</t>
  </si>
  <si>
    <t>041-539-7148</t>
  </si>
  <si>
    <t>041-330-3517</t>
  </si>
  <si>
    <t>원평지구 수리시설개보수사업</t>
  </si>
  <si>
    <t>041-330-3540</t>
  </si>
  <si>
    <t>백준영</t>
  </si>
  <si>
    <t>이용원</t>
  </si>
  <si>
    <t>033-749-1618</t>
  </si>
  <si>
    <t>033-749-1631</t>
  </si>
  <si>
    <t>장창봉</t>
  </si>
  <si>
    <t>033-430-9524</t>
  </si>
  <si>
    <t>055-760-2583</t>
  </si>
  <si>
    <t>허태진</t>
  </si>
  <si>
    <t>054-950-0741</t>
  </si>
  <si>
    <t>장효규</t>
  </si>
  <si>
    <t>054-550-5333</t>
  </si>
  <si>
    <t>풍효지구 수리시설개보수사업 토목공사</t>
  </si>
  <si>
    <t>063-540-5876</t>
  </si>
  <si>
    <t>김희경</t>
  </si>
  <si>
    <t>061-380-4136</t>
  </si>
  <si>
    <t>041-667-8104</t>
  </si>
  <si>
    <t>충남서부관리단 사업관리부</t>
  </si>
  <si>
    <t>041-641-8855</t>
  </si>
  <si>
    <t>김홍균</t>
  </si>
  <si>
    <t>041-351-9171</t>
  </si>
  <si>
    <t>061-830-2257</t>
  </si>
  <si>
    <t>HD10~32</t>
  </si>
  <si>
    <t>25-21-80외</t>
  </si>
  <si>
    <t>25-21-120</t>
  </si>
  <si>
    <t>H10 외</t>
  </si>
  <si>
    <t>수요기관규격</t>
  </si>
  <si>
    <t>시멘트</t>
  </si>
  <si>
    <t>포</t>
  </si>
  <si>
    <t>25-30-150</t>
  </si>
  <si>
    <t>25-18-150</t>
  </si>
  <si>
    <t>자연석경계석</t>
  </si>
  <si>
    <t>미끄럼방지포장재</t>
  </si>
  <si>
    <t>포장</t>
  </si>
  <si>
    <t xml:space="preserve">O </t>
  </si>
  <si>
    <t>콘크리트호안및옹벽블록</t>
  </si>
  <si>
    <t>김정우</t>
  </si>
  <si>
    <t>054-830-8133</t>
  </si>
  <si>
    <t>제수밸브</t>
  </si>
  <si>
    <t>식생호안블록</t>
  </si>
  <si>
    <t>플로어링보드</t>
  </si>
  <si>
    <t>업무용</t>
  </si>
  <si>
    <t>25-27-12</t>
  </si>
  <si>
    <t>SD400, HD10</t>
  </si>
  <si>
    <t>SD400, HD16</t>
  </si>
  <si>
    <t>수위조절기</t>
  </si>
  <si>
    <t>D200</t>
  </si>
  <si>
    <t>창호</t>
  </si>
  <si>
    <t>폴리우레아수지도막방수재</t>
  </si>
  <si>
    <t>보차도용콘크리트블록</t>
  </si>
  <si>
    <t>철큰콘크리트 용배수로관</t>
  </si>
  <si>
    <t>메쉬형울타리</t>
  </si>
  <si>
    <t>D600</t>
  </si>
  <si>
    <t>아스팔트콘크리트</t>
  </si>
  <si>
    <t>철근콘크리트용배수로관</t>
  </si>
  <si>
    <t>해상부유구조물</t>
  </si>
  <si>
    <t>조합놀이대</t>
  </si>
  <si>
    <t>전동기</t>
  </si>
  <si>
    <t>시설개량</t>
  </si>
  <si>
    <t>1000*1000</t>
  </si>
  <si>
    <t>1000×1000</t>
  </si>
  <si>
    <t>4000*2000</t>
  </si>
  <si>
    <t>043-530-5747</t>
  </si>
  <si>
    <t>보강수로관</t>
  </si>
  <si>
    <t>자연석판석</t>
  </si>
  <si>
    <t>25-18-12</t>
  </si>
  <si>
    <t>강예람</t>
  </si>
  <si>
    <t>경남지역본부 수자원관리부</t>
  </si>
  <si>
    <t>흡음용마감재</t>
  </si>
  <si>
    <t>통합배선반</t>
  </si>
  <si>
    <t>1식</t>
  </si>
  <si>
    <t>손대산</t>
  </si>
  <si>
    <t>055-250-2252</t>
  </si>
  <si>
    <t>박선우</t>
  </si>
  <si>
    <t>055-580-0334</t>
  </si>
  <si>
    <t>HD13 등</t>
  </si>
  <si>
    <t>1000×750×500</t>
  </si>
  <si>
    <t>W2000×H1200mm</t>
  </si>
  <si>
    <t>토목건축</t>
  </si>
  <si>
    <t>HD19</t>
  </si>
  <si>
    <t>25-24-80</t>
  </si>
  <si>
    <t>배수장</t>
  </si>
  <si>
    <t>D13</t>
  </si>
  <si>
    <t>054-720-7017</t>
  </si>
  <si>
    <t>계측</t>
  </si>
  <si>
    <t>오제헌</t>
  </si>
  <si>
    <t>061-338-5784</t>
  </si>
  <si>
    <t>파형강관</t>
  </si>
  <si>
    <t>신축관</t>
  </si>
  <si>
    <t>초음파유량계</t>
  </si>
  <si>
    <t>스루스밸브</t>
  </si>
  <si>
    <t>공기밸브</t>
  </si>
  <si>
    <t>1Path(별치자립형)</t>
  </si>
  <si>
    <t>영산강Ⅳ지구 대단위농업개발사업 4-2공구</t>
  </si>
  <si>
    <t>Φ800-Φ2000xH2800mm등</t>
  </si>
  <si>
    <t>디자인형 울타리</t>
  </si>
  <si>
    <t>WC-2, 가열, 3등급</t>
  </si>
  <si>
    <t>울타리</t>
  </si>
  <si>
    <t xml:space="preserve">서산A 간척지 재정비사업 6공구 </t>
  </si>
  <si>
    <t>홍보지구 대단위농업개발사업 은하공구</t>
  </si>
  <si>
    <t>#78</t>
  </si>
  <si>
    <t>M/T</t>
  </si>
  <si>
    <t>D16~35</t>
  </si>
  <si>
    <t>D700</t>
  </si>
  <si>
    <t>D400</t>
  </si>
  <si>
    <t>D350</t>
  </si>
  <si>
    <t>전동식제수밸브</t>
  </si>
  <si>
    <t>D100</t>
  </si>
  <si>
    <t>D80</t>
  </si>
  <si>
    <t>유동플랜지</t>
  </si>
  <si>
    <t>폴리에틸렌관</t>
  </si>
  <si>
    <t>500A</t>
  </si>
  <si>
    <t>450A</t>
  </si>
  <si>
    <t>400A</t>
  </si>
  <si>
    <t>355A</t>
  </si>
  <si>
    <t>315A</t>
  </si>
  <si>
    <t>280A</t>
  </si>
  <si>
    <t>225A</t>
  </si>
  <si>
    <t>160A</t>
  </si>
  <si>
    <t>강관맨홀</t>
  </si>
  <si>
    <t>3.5×2.5×1.8(SS400)</t>
  </si>
  <si>
    <t>4.0×2.0×1.8(SS400)</t>
  </si>
  <si>
    <t>벤치플륨관</t>
  </si>
  <si>
    <t>L형 PC옹벽</t>
  </si>
  <si>
    <t>700*1000*2000</t>
  </si>
  <si>
    <t>D450</t>
  </si>
  <si>
    <t>배수용</t>
  </si>
  <si>
    <t>LED투광등기구</t>
  </si>
  <si>
    <t>구내방송장치</t>
  </si>
  <si>
    <t>LED보안등기구</t>
  </si>
  <si>
    <t>배전반</t>
  </si>
  <si>
    <t>발전기</t>
  </si>
  <si>
    <t>포장40kg</t>
  </si>
  <si>
    <t>이중바닥마루틀</t>
  </si>
  <si>
    <t>t=6㎜</t>
  </si>
  <si>
    <t>시설관리</t>
  </si>
  <si>
    <t>영산강Ⅳ지구 대단위농업개발사업 2-3공구</t>
  </si>
  <si>
    <t>석제단열패널</t>
  </si>
  <si>
    <t>상금지구 다목적농촌용수개발사업</t>
  </si>
  <si>
    <t>D500</t>
  </si>
  <si>
    <t>041-539-7162</t>
  </si>
  <si>
    <t>크레인</t>
  </si>
  <si>
    <t>연풍 종산마을 취약지역생활여건개조사업</t>
  </si>
  <si>
    <t>연풍 진촌마을 취약지역생활여건개조사업</t>
  </si>
  <si>
    <t>조립식pc박스</t>
  </si>
  <si>
    <t>재활용분리수거함</t>
  </si>
  <si>
    <t>4800x2000x2300</t>
  </si>
  <si>
    <t>게비온 담장</t>
  </si>
  <si>
    <t>AV장비세트</t>
  </si>
  <si>
    <t>보조기층</t>
  </si>
  <si>
    <t>프로젝트창</t>
  </si>
  <si>
    <t>AL 단열커튼월 고정창</t>
  </si>
  <si>
    <t>200mm,  불소수지 2회</t>
  </si>
  <si>
    <t>김인정</t>
  </si>
  <si>
    <t>055-250-2268</t>
  </si>
  <si>
    <t>AL 단열미서기창</t>
  </si>
  <si>
    <t>150mm, 불소수지 2회</t>
  </si>
  <si>
    <t>AL 방충망</t>
  </si>
  <si>
    <t>불소수지 2회</t>
  </si>
  <si>
    <t>미장벽돌</t>
  </si>
  <si>
    <t>고동우</t>
  </si>
  <si>
    <t>보안소프트웨어</t>
  </si>
  <si>
    <t>박정섭</t>
  </si>
  <si>
    <t>063-540-5981</t>
  </si>
  <si>
    <t>안전진단 현장조사 장비 구매</t>
  </si>
  <si>
    <t>현장조사</t>
  </si>
  <si>
    <t>강영훈</t>
  </si>
  <si>
    <t>박철형</t>
  </si>
  <si>
    <t>set</t>
  </si>
  <si>
    <t>25-18-150등</t>
  </si>
  <si>
    <t>연결핀</t>
  </si>
  <si>
    <t>융복합벽천장용흡음재</t>
  </si>
  <si>
    <t>정인혁</t>
  </si>
  <si>
    <t>정상민</t>
  </si>
  <si>
    <t>서산태안지사 사옥 신축공사 보차도용콘크리트블록 구매</t>
  </si>
  <si>
    <t>김동석</t>
  </si>
  <si>
    <t>T30, 고흥석</t>
  </si>
  <si>
    <t>T30, 포천석</t>
  </si>
  <si>
    <t xml:space="preserve">T50, 고흥석 </t>
  </si>
  <si>
    <t>T50, 마천석</t>
  </si>
  <si>
    <t>압연강재 뚜껑</t>
  </si>
  <si>
    <t>1000X400X50mm</t>
  </si>
  <si>
    <t>800X800X50mm</t>
  </si>
  <si>
    <t>간이화장실</t>
  </si>
  <si>
    <t>도막형바닥포장</t>
  </si>
  <si>
    <t>디자인그레이팅</t>
  </si>
  <si>
    <t>완폐식 체크밸브</t>
  </si>
  <si>
    <t>Ø150mm</t>
  </si>
  <si>
    <t>031-8084-9543</t>
  </si>
  <si>
    <t>031-8084-9544</t>
  </si>
  <si>
    <t>강관밸브실/사각철재</t>
  </si>
  <si>
    <t>D300등</t>
  </si>
  <si>
    <t>양흡입와권펌프</t>
  </si>
  <si>
    <t>대미 자연재해위험개선지구 정비사업 토목공사 관급자재구매(레미콘)</t>
  </si>
  <si>
    <t>전도식수문</t>
  </si>
  <si>
    <t>금당권역 거점개발사업</t>
  </si>
  <si>
    <t>디자인형울타리(현장설치도)</t>
  </si>
  <si>
    <t>W2000×H1300</t>
  </si>
  <si>
    <t>화장실칸막이</t>
  </si>
  <si>
    <t>김재인</t>
  </si>
  <si>
    <t>041-837-9536</t>
  </si>
  <si>
    <t>자왕2지구 수리시설개보수사업(자왕2배수장) 수중사류펌프 제조구매</t>
  </si>
  <si>
    <t>D900mm×150kW×20P</t>
  </si>
  <si>
    <t>자왕2지구 수리시설개보수사업(자왕2배수장) 자동제진기 제작설치 구매</t>
  </si>
  <si>
    <t xml:space="preserve">4.2mB×7.4mH, 5.3mB×7.4mH </t>
  </si>
  <si>
    <t>가상화서버</t>
  </si>
  <si>
    <t>H/W, S/W</t>
  </si>
  <si>
    <t>김규남</t>
  </si>
  <si>
    <t>061-338-5237</t>
  </si>
  <si>
    <t>LED 40W 등</t>
  </si>
  <si>
    <t>정보보안</t>
  </si>
  <si>
    <t>061-338-5252</t>
  </si>
  <si>
    <t>곤충양잠산업단지 조성 전기공사 관급자재(제로에너지) 구매</t>
  </si>
  <si>
    <t>원격자동검침시스템</t>
  </si>
  <si>
    <t>원격자동검침시스템 등</t>
  </si>
  <si>
    <t>곤충양잠산업단지 조성 전기공사 관급자재(분전반) 구매</t>
  </si>
  <si>
    <t>W.H.M 등</t>
  </si>
  <si>
    <t>곤충양잠산업단지 조성 전기공사 관급자재(조명기구) 구매</t>
  </si>
  <si>
    <t>LED등기구</t>
  </si>
  <si>
    <t>곤충양잠산업단지 조성 통신공사 관급자재(CCTV) 구매</t>
  </si>
  <si>
    <t>CCTV 등</t>
  </si>
  <si>
    <t>곤충양잠산업단지 조성 통신공사 관급자재(방송장비) 구매</t>
  </si>
  <si>
    <t>방송장비 등</t>
  </si>
  <si>
    <t>강원지역본부 농어촌계획부</t>
  </si>
  <si>
    <t>이재황</t>
  </si>
  <si>
    <t>044-864-6927</t>
  </si>
  <si>
    <t>061-338-5823</t>
  </si>
  <si>
    <t>박성균</t>
  </si>
  <si>
    <t>전남지역본부 수자원관리부</t>
  </si>
  <si>
    <t>이승용</t>
  </si>
  <si>
    <t>자왕2지구 수리시설개보수사업 폐기물처리용역</t>
  </si>
  <si>
    <t>자왕2지구 수리시설개보수사업 재해에방기술지도용역</t>
  </si>
  <si>
    <t>정완희</t>
  </si>
  <si>
    <t>경기지역본부 농어촌계획부</t>
  </si>
  <si>
    <t>함창(구향)자연재해위험개선지구 정비사업 폐기물처리 용역</t>
  </si>
  <si>
    <t>김태훈</t>
  </si>
  <si>
    <t>농어촌자원개발원 농어촌평가부</t>
  </si>
  <si>
    <t>농어촌자원개발원 산업육성부</t>
  </si>
  <si>
    <t>농산업종합지원시스템 유지관리 및 고도화 운영 용역</t>
  </si>
  <si>
    <t>25년 농촌협약 협약식 기획 및 운영 용역</t>
  </si>
  <si>
    <t>044-865-6922</t>
  </si>
  <si>
    <t>간척농지 관리시스템 유지관리 용역</t>
  </si>
  <si>
    <t>전은배</t>
  </si>
  <si>
    <t>042-479-8365</t>
  </si>
  <si>
    <t>061-270-6441</t>
  </si>
  <si>
    <t>박유영</t>
  </si>
  <si>
    <t>061-380-4139</t>
  </si>
  <si>
    <t>061-530-1517</t>
  </si>
  <si>
    <t>063-239-2142</t>
  </si>
  <si>
    <t>지상환</t>
  </si>
  <si>
    <t>최주원</t>
  </si>
  <si>
    <t>강은정</t>
  </si>
  <si>
    <t>031-250-3062</t>
  </si>
  <si>
    <t>이응상</t>
  </si>
  <si>
    <t>031-250-3089</t>
  </si>
  <si>
    <t>031-250-3623</t>
  </si>
  <si>
    <t>이재남</t>
  </si>
  <si>
    <t>031-400-1653</t>
  </si>
  <si>
    <t>062-958-2487</t>
  </si>
  <si>
    <t>이영종</t>
  </si>
  <si>
    <t>061-350-6564</t>
  </si>
  <si>
    <t>043-841-3051</t>
  </si>
  <si>
    <t>043-841-3074</t>
  </si>
  <si>
    <t>염지민</t>
  </si>
  <si>
    <t>031-250-3057</t>
  </si>
  <si>
    <t>김서영</t>
  </si>
  <si>
    <t>경북지역본부 농어촌계획부</t>
  </si>
  <si>
    <t>홍준호</t>
  </si>
  <si>
    <t>031-8084-9563</t>
  </si>
  <si>
    <t>김영기</t>
  </si>
  <si>
    <t>이원일</t>
  </si>
  <si>
    <t>063-540-5949</t>
  </si>
  <si>
    <t xml:space="preserve">충남지역본부 당진지사 농어촌사업부 </t>
  </si>
  <si>
    <t>이도현</t>
  </si>
  <si>
    <t>농촌관광정보시스템 유지관리 용역</t>
  </si>
  <si>
    <t>측수로형 여수로 수리해석 용역</t>
  </si>
  <si>
    <t>031-412-1431</t>
  </si>
  <si>
    <t>061-338-5428</t>
  </si>
  <si>
    <t>주세은</t>
  </si>
  <si>
    <t>061-338-5233</t>
  </si>
  <si>
    <t>가력, 신시배수갑문 유압작동유 물성검사</t>
  </si>
  <si>
    <t>서휘</t>
  </si>
  <si>
    <t>063-540-5948</t>
  </si>
  <si>
    <t>충북지역본부 농어촌계획부</t>
  </si>
  <si>
    <t>조영수</t>
  </si>
  <si>
    <t>043-290-3471</t>
  </si>
  <si>
    <t>심규호</t>
  </si>
  <si>
    <t>송동진</t>
  </si>
  <si>
    <t>043-290-3472</t>
  </si>
  <si>
    <t>운산2지구 소규모 배수개선사업 폐기물처리 용역</t>
  </si>
  <si>
    <t>031-8084-9565</t>
  </si>
  <si>
    <t>044-202-0323</t>
  </si>
  <si>
    <t>043-290-3443</t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</si>
  <si>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(YYYY)</t>
    </r>
    <phoneticPr fontId="4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</si>
  <si>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(MM)</t>
    </r>
    <phoneticPr fontId="4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</si>
  <si>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택1</t>
    </r>
    <phoneticPr fontId="4" type="noConversion"/>
  </si>
  <si>
    <t>천연물 소재 전주기 표준화 허브 구축사업 건축공사</t>
  </si>
  <si>
    <t>천연물 소재 전주기 표준화 허브 구축사업 전기공사</t>
  </si>
  <si>
    <t>천연물 소재 전주기 표준화 허브 구축사업 통신공사</t>
  </si>
  <si>
    <t>천연물 소재 전주기 표준화 허브 구축사업 소방공사</t>
  </si>
  <si>
    <t>옥열지구 재해대비 수리시설개보수사업 토목공사</t>
  </si>
  <si>
    <t>유계지구 수리시설개보수사업 준설공사</t>
  </si>
  <si>
    <t>은천지구 수리시설개보수사업 준설공사</t>
  </si>
  <si>
    <t>둔각지구 수리시설개보수사업 준설공사</t>
  </si>
  <si>
    <t>용연지구 수리시설개보수사업 준설공사</t>
  </si>
  <si>
    <t>기동지구 수리시설개보수사업 준설공사</t>
  </si>
  <si>
    <t>용전지구 수리시설개보수사업 준설공사</t>
  </si>
  <si>
    <t>탑정지구 수리시설개보수사업 준설공사</t>
  </si>
  <si>
    <t>조박지구 수리시설개보수사업 준설공사</t>
  </si>
  <si>
    <t>남계지구 수리시설개보수사업 준설공사</t>
  </si>
  <si>
    <t>새만금 농업용수 공급공사 2공구</t>
  </si>
  <si>
    <t>구만지구 수리시설개보수 저수지준설사업 토목공사</t>
  </si>
  <si>
    <t>효곡지구 수리시설개보수 저수지준설사업 토목공사</t>
  </si>
  <si>
    <t>문수지구 수리시설개보수 저수지준설사업 토목공사</t>
  </si>
  <si>
    <t>진도읍지구 배수개선사업 토목공사</t>
  </si>
  <si>
    <t>서성지구 농촌공간정비사업 석면해체철거공사</t>
  </si>
  <si>
    <t>서성지구 중·소규모 치수능력확대사업 전기공사</t>
  </si>
  <si>
    <t>송산지구 배수개선사업</t>
  </si>
  <si>
    <t>합덕3지구 수리시설개보수사업 전기공사</t>
  </si>
  <si>
    <t>상성보 분수문 재해복구사업</t>
  </si>
  <si>
    <t>홍성군 스마트농업 육성지구 조성사업(서부단지) 온실공사</t>
  </si>
  <si>
    <t>궁촌지구 배수개선사업 토목공사</t>
  </si>
  <si>
    <t>왕신지구 수리시설개보수사업 준설공사</t>
  </si>
  <si>
    <t>금강지구 영농편의 증진사업 군산1 전기공사</t>
  </si>
  <si>
    <t>금강지구 영농편의 증진사업 익산2-1 전기공사</t>
  </si>
  <si>
    <t>금강지구 영농편의 증진사업 군산4 전기공사</t>
  </si>
  <si>
    <t>새만금 방풍림 조성공사 군산공구</t>
  </si>
  <si>
    <t>새만금 방풍림 조성공사 김제공구</t>
  </si>
  <si>
    <t>새만금 방풍림 조성공사 부안공구</t>
  </si>
  <si>
    <t>신평지구 배수개선사업</t>
  </si>
  <si>
    <t>오강지구 배수개선사업 전기공사</t>
  </si>
  <si>
    <t>평촌지구 배수개선사업 전기공사</t>
  </si>
  <si>
    <t>스마트원예단지 기반조성사업 토목공사</t>
  </si>
  <si>
    <t>예산 발연1리 소규모농촌개발사업 배수로정비공사</t>
  </si>
  <si>
    <t>홍성군 스마트농업 육성지구 조성사업(서부단지) 전기공사</t>
  </si>
  <si>
    <t>홍성군 스마트농업 육성지구 조성사업(서부단지) 통신공사</t>
  </si>
  <si>
    <t>홍성군 스마트농업 육성지구 조성사업(서부단지) 소방공사</t>
  </si>
  <si>
    <t>화옹지구 방조제 개보수사업 토목공사</t>
  </si>
  <si>
    <t>사미지구 배수개선사업</t>
  </si>
  <si>
    <t>횡성 마을만들기사업 유동1리 화장실 철거공사</t>
  </si>
  <si>
    <t>노천지구 수리시설개보수사업(저수지 준설) 공사</t>
  </si>
  <si>
    <t>율동지구 수리시설개보수사업(저수지 준설) 공사</t>
  </si>
  <si>
    <t>개운지구 저수지준설사업</t>
  </si>
  <si>
    <t>지평지구 저수지준설사업</t>
  </si>
  <si>
    <t>문경시 지하수 보조측정망 시추공사</t>
  </si>
  <si>
    <t>안동시 지하수 보조측정망 시추공사</t>
  </si>
  <si>
    <t>가력통선문 조작실 창호설비 보수</t>
  </si>
  <si>
    <t>송광면 기초생활거점조성사업 건축공사</t>
  </si>
  <si>
    <t>외서면 기초생활거점조성사업 건축공사</t>
  </si>
  <si>
    <t>승주읍 기초생활거점조성사업 승주커뮤니티센터 신축공사</t>
  </si>
  <si>
    <t>승주읍 기초생활거점조성사업 전기공사</t>
  </si>
  <si>
    <t>승주읍 기초생활거점조성사업 통신공사</t>
  </si>
  <si>
    <t>승주읍 기초생활거점조성사업 소방공사</t>
  </si>
  <si>
    <t>절암지구 저수지 준설사업</t>
  </si>
  <si>
    <t>유평지구 저수지 준설사업</t>
  </si>
  <si>
    <t>서양지구 저수지 준설사업</t>
  </si>
  <si>
    <t>금빛안권역 거점개발사업  기초기반시설정비 건축공사</t>
  </si>
  <si>
    <t>천태지구 수원공 수리시설개보수사업 토목공사</t>
  </si>
  <si>
    <t>강경지구 수리시설개보수사업 전기공사</t>
  </si>
  <si>
    <t>2026년 중부지소관내 공작물 보수공사</t>
  </si>
  <si>
    <t>신곡지구 배수개선사업 전기공사</t>
  </si>
  <si>
    <t>주항지구 저수지 준설사업 토목공사</t>
  </si>
  <si>
    <t>미당2리 마을만들기사업 건축공사</t>
  </si>
  <si>
    <t>미당2리 마을만들기사업 전기공사</t>
  </si>
  <si>
    <t>미당2리 마을만들기사업 통신공사</t>
  </si>
  <si>
    <t xml:space="preserve">시화 및 화옹지구 위험구간(과속방지턱) 설치공사 </t>
  </si>
  <si>
    <t>수원시 유지보수사업지구내 시설물 보수공사</t>
  </si>
  <si>
    <t>안정면 기초생활거점조성사업 건축토목공사</t>
  </si>
  <si>
    <t>안정면 기초생활거점조성사업 전기공사</t>
  </si>
  <si>
    <t>안정면 기초생활거점조성사업 통신공사</t>
  </si>
  <si>
    <t>가력, 신시배수갑문 도장보수</t>
  </si>
  <si>
    <t>가력통선문 내외측 수중부 퇴적물 제거</t>
  </si>
  <si>
    <t>가력·신시배수갑문 유압제어반 콘덴서 교체공사</t>
  </si>
  <si>
    <t>가력, 신시배수갑문 안전난간 설치 공사</t>
  </si>
  <si>
    <t>신시사무소 옥상방수 철거 및 바탕정리 공사</t>
  </si>
  <si>
    <t>신시 통선문 외부 창호 코킹 등 보수</t>
  </si>
  <si>
    <t>진원면 생활공유센터 증축사업</t>
  </si>
  <si>
    <t>장성군 귀농귀촌 체류형지원센터 조성사업</t>
  </si>
  <si>
    <t xml:space="preserve">2026년 충북1권역 배수장 배수펌프 긴급 정비보수 단가계약 </t>
  </si>
  <si>
    <t xml:space="preserve">2026년 충북1권역 배수장 제진기 긴급 정비보수 단가계약 </t>
  </si>
  <si>
    <t>일원리 마을만들기 조경공사</t>
  </si>
  <si>
    <t>원리 마을만들기 조경공사</t>
  </si>
  <si>
    <t>승문2리 마을만들기 조경공사</t>
  </si>
  <si>
    <t>욱금리 마을만들기 조경공사</t>
  </si>
  <si>
    <t>가력배수갑문 비상발전기 보수</t>
  </si>
  <si>
    <t>신시배수갑문 야간감시설비 구매설치 공사</t>
  </si>
  <si>
    <t>별량면 기초생활거점조성사업 건축공사</t>
  </si>
  <si>
    <t>진월지구 저수지 준설사업</t>
  </si>
  <si>
    <t>삼산면 기초생활거점조성사업 건축토목기계공사</t>
  </si>
  <si>
    <t>종천면 기초생활거점조성사업 전기공사</t>
  </si>
  <si>
    <t>종천면 기초생활거점조성사업 통신공사</t>
  </si>
  <si>
    <t>운천지구 수리시설개보수사업 토목공사</t>
  </si>
  <si>
    <t>가시골 저수지 설치공사</t>
  </si>
  <si>
    <t>용연저수지 경계부지 사면 석축 보수공사</t>
  </si>
  <si>
    <t>가력배수갑문 수위조절수문 웨지 보수</t>
  </si>
  <si>
    <t>새만금방조제 측점 표지판 설치공사</t>
  </si>
  <si>
    <t>변산해수욕장 양빈 및 정지공사</t>
  </si>
  <si>
    <t>백련지구 저수지 준설 개보수사업 토목공사</t>
  </si>
  <si>
    <t>황산지구 저수지 준설 개보수사업 토목공사</t>
  </si>
  <si>
    <t>구성지구 저수지 준설 개보수사업 토목공사</t>
  </si>
  <si>
    <t>월경마을 취약지역생활여건개조사업 토목건축기계공사</t>
  </si>
  <si>
    <t>운교마을 취약지역생활여건개조사업 토목건축기계공사</t>
  </si>
  <si>
    <t>26년 완도 1지구 친환경에너지(히트펌프) 기계공사</t>
  </si>
  <si>
    <t>26년 완도 2지구 친환경에너지(히트펌프) 기계공사</t>
  </si>
  <si>
    <t>26년 완도 3지구 친환경에너지(히트펌프) 기계공사</t>
  </si>
  <si>
    <t>26년 완도 1지구 친환경에너지(인버터) 전기공사</t>
  </si>
  <si>
    <t>26년 완도 2지구 친환경에너지(인버터) 전기공사</t>
  </si>
  <si>
    <t>26년 해남 1지구 친환경에너지(히트펌프) 기계공사</t>
  </si>
  <si>
    <t>26년 해남 1지구 친환경에너지(인버터) 전기공사</t>
  </si>
  <si>
    <t>26년 완도 수산가공분야 에너지절감시설보급사업 기계공사</t>
  </si>
  <si>
    <t>청풍면 기초생활거점조성사업 건축토목공사</t>
  </si>
  <si>
    <t>변산해수욕장 비사방지막 설치공사</t>
  </si>
  <si>
    <t>강원지역본부 강릉지사 농어촌사업부</t>
    <phoneticPr fontId="4" type="noConversion"/>
  </si>
  <si>
    <t>033-586-6186</t>
  </si>
  <si>
    <t>이대건</t>
  </si>
  <si>
    <t>031-678-3560</t>
  </si>
  <si>
    <t>031-950-3253</t>
  </si>
  <si>
    <t>031-680-5612</t>
  </si>
  <si>
    <t>경남지역본부 거창함양지사 농어촌사업부</t>
    <phoneticPr fontId="4" type="noConversion"/>
  </si>
  <si>
    <t>강성민</t>
  </si>
  <si>
    <t>055-760-2552</t>
  </si>
  <si>
    <t>박태건</t>
  </si>
  <si>
    <t>055-880-5131</t>
  </si>
  <si>
    <t>정재헌</t>
  </si>
  <si>
    <t>055-580-0353</t>
  </si>
  <si>
    <t>경북지역본부 문경지사 농어촌사업부</t>
    <phoneticPr fontId="4" type="noConversion"/>
  </si>
  <si>
    <t>김재구</t>
  </si>
  <si>
    <t>054-730-5070</t>
  </si>
  <si>
    <t>경북지역본부 의성군위지사 농어촌사업부</t>
    <phoneticPr fontId="4" type="noConversion"/>
  </si>
  <si>
    <t>이금종</t>
  </si>
  <si>
    <t>061-830-2241</t>
  </si>
  <si>
    <t>070-4241-6199</t>
  </si>
  <si>
    <t>061-360-1155</t>
  </si>
  <si>
    <t>양돈열</t>
  </si>
  <si>
    <t>이인성</t>
  </si>
  <si>
    <t>061-370-8539</t>
  </si>
  <si>
    <t>061-370-8543</t>
  </si>
  <si>
    <t>이만재</t>
  </si>
  <si>
    <t>충북지역본부 괴산증평지사 농어촌사업부</t>
    <phoneticPr fontId="4" type="noConversion"/>
  </si>
  <si>
    <t>김소영</t>
  </si>
  <si>
    <t>031-299-7870</t>
  </si>
  <si>
    <t>033-749-1668</t>
  </si>
  <si>
    <t>정태섭</t>
  </si>
  <si>
    <t>국가계약법 시행령 제26조 제1항 제5호</t>
    <phoneticPr fontId="4" type="noConversion"/>
  </si>
  <si>
    <t>063-712-3424</t>
  </si>
  <si>
    <t>안다운</t>
  </si>
  <si>
    <t>063-450-9936</t>
  </si>
  <si>
    <t>정지웅</t>
  </si>
  <si>
    <t>063-450-9935</t>
  </si>
  <si>
    <t>김효원</t>
  </si>
  <si>
    <t>063-540-5831</t>
  </si>
  <si>
    <t>안태원</t>
  </si>
  <si>
    <t>김대희</t>
  </si>
  <si>
    <t>070-4241-5906</t>
  </si>
  <si>
    <t>061-380-4138</t>
  </si>
  <si>
    <t>061-380-4132</t>
  </si>
  <si>
    <t>최상규</t>
  </si>
  <si>
    <t>정진욱</t>
  </si>
  <si>
    <t xml:space="preserve">충남지역본부 논산지사 수자원관리부 </t>
  </si>
  <si>
    <t>강경석</t>
  </si>
  <si>
    <t>044-860-3342</t>
  </si>
  <si>
    <t>박열</t>
  </si>
  <si>
    <t>박수한</t>
  </si>
  <si>
    <t>041-330-3518</t>
  </si>
  <si>
    <t>박성현</t>
  </si>
  <si>
    <t>강원지역본부 강릉지사 수자원관리부</t>
    <phoneticPr fontId="4" type="noConversion"/>
  </si>
  <si>
    <t>033-240-9693</t>
  </si>
  <si>
    <t>황지은</t>
  </si>
  <si>
    <t>033-430-9595</t>
  </si>
  <si>
    <t>강민규</t>
  </si>
  <si>
    <t>031-240-4952</t>
  </si>
  <si>
    <t>061-111-1234</t>
  </si>
  <si>
    <t>055-269-9403</t>
  </si>
  <si>
    <t>055-570-6030</t>
  </si>
  <si>
    <t>남호성</t>
  </si>
  <si>
    <t>053-320-0759</t>
  </si>
  <si>
    <t>임병헌</t>
  </si>
  <si>
    <t>061-740-1174</t>
  </si>
  <si>
    <t>김인혜</t>
  </si>
  <si>
    <t>061-390-8681</t>
  </si>
  <si>
    <t>이정현</t>
  </si>
  <si>
    <t>061-390-8662</t>
  </si>
  <si>
    <t>김민정</t>
  </si>
  <si>
    <t>061-390-8658</t>
  </si>
  <si>
    <t>홍길동</t>
  </si>
  <si>
    <t>충남지역본부 당진지사 중부지소</t>
  </si>
  <si>
    <t>조세환</t>
  </si>
  <si>
    <t>041-950-7731</t>
  </si>
  <si>
    <t>이성용</t>
  </si>
  <si>
    <t>043-841-3087</t>
  </si>
  <si>
    <t>경북지역본부 영주봉화지사 농어촌사업부</t>
    <phoneticPr fontId="4" type="noConversion"/>
  </si>
  <si>
    <t>이상희</t>
  </si>
  <si>
    <t>063-540-5814</t>
  </si>
  <si>
    <t>김관용</t>
  </si>
  <si>
    <t>061-350-6563</t>
  </si>
  <si>
    <t>임성미</t>
  </si>
  <si>
    <t>061-390-8661</t>
  </si>
  <si>
    <t>김민경</t>
  </si>
  <si>
    <t>061-360-1143</t>
  </si>
  <si>
    <t>설진선</t>
  </si>
  <si>
    <t>061-530-1554</t>
  </si>
  <si>
    <t>최규혁</t>
  </si>
  <si>
    <t>061-530-1564</t>
  </si>
  <si>
    <t>이학민</t>
  </si>
  <si>
    <t>054-870-0553</t>
  </si>
  <si>
    <t>유우진</t>
  </si>
  <si>
    <t>061-530-1538</t>
  </si>
  <si>
    <t>임서연</t>
  </si>
  <si>
    <t>장유나</t>
  </si>
  <si>
    <t>월정지구 수리시설개보수사업 전기공사</t>
  </si>
  <si>
    <t>김정철</t>
  </si>
  <si>
    <t>055-250-2270</t>
  </si>
  <si>
    <t>황윤재</t>
  </si>
  <si>
    <t>서정성</t>
  </si>
  <si>
    <t>054-778-1050</t>
  </si>
  <si>
    <t>조영균</t>
  </si>
  <si>
    <t>054-950-0744</t>
  </si>
  <si>
    <t>054-339-5031</t>
  </si>
  <si>
    <t>이재경</t>
  </si>
  <si>
    <t>임현</t>
  </si>
  <si>
    <t>당두지구 수원공 수리시설개보수사업 토목기계공사</t>
  </si>
  <si>
    <t>동강지구 용배수로 수리시설개보수사업 토목공사</t>
  </si>
  <si>
    <t>김건</t>
  </si>
  <si>
    <t>061-380-4122</t>
  </si>
  <si>
    <t>061-260-5545</t>
  </si>
  <si>
    <t>옥곡지구 용배수로 수리시설개보수사업</t>
  </si>
  <si>
    <t>061-860-7647</t>
  </si>
  <si>
    <t>윤슬아</t>
  </si>
  <si>
    <t>황병관</t>
  </si>
  <si>
    <t>이지연</t>
  </si>
  <si>
    <t>041-330-3545</t>
  </si>
  <si>
    <t>구정면 기초생활거점조성사업 다목적 야외문화공간 조성공사</t>
  </si>
  <si>
    <t>이용준</t>
  </si>
  <si>
    <t>김수진</t>
  </si>
  <si>
    <t>054-712-3442</t>
  </si>
  <si>
    <t>장기지구 다목적농촌용수개발사업 토목공사</t>
  </si>
  <si>
    <t>김대광</t>
  </si>
  <si>
    <t>054-720-7015</t>
  </si>
  <si>
    <t>새만금 농생명용지 3공구 조성공사</t>
  </si>
  <si>
    <t>063-464-9048</t>
  </si>
  <si>
    <t>새만금 농생명용지 바이오작물시범생산단지 조성공사</t>
  </si>
  <si>
    <t>061-260-5584</t>
  </si>
  <si>
    <t>강성현</t>
  </si>
  <si>
    <t>061-260-5583</t>
  </si>
  <si>
    <t>061-530-1547</t>
  </si>
  <si>
    <t>신덕2지구 수원공 수리시설개보수공사</t>
  </si>
  <si>
    <t>061-530-1526</t>
  </si>
  <si>
    <t>061-370-8540</t>
  </si>
  <si>
    <t>신림지구 배수개선사업</t>
  </si>
  <si>
    <t>지촌리 마을만들기사업</t>
  </si>
  <si>
    <t>하정윤</t>
  </si>
  <si>
    <t>섬강지구 수리시설개보수사업 관급자재</t>
  </si>
  <si>
    <t>hd13</t>
  </si>
  <si>
    <t>수중사류펌프</t>
  </si>
  <si>
    <t>∅1000×220kW</t>
  </si>
  <si>
    <t>∅700×120kW</t>
  </si>
  <si>
    <t>2500×1000</t>
  </si>
  <si>
    <t>WC-2</t>
  </si>
  <si>
    <t>라원지구 배수개선사업 토목건축기계공사</t>
  </si>
  <si>
    <t>024-778-1029</t>
  </si>
  <si>
    <t>25-21-150</t>
  </si>
  <si>
    <t>콘크리트옹벽블럭</t>
  </si>
  <si>
    <t>1000×500×750</t>
  </si>
  <si>
    <t>50톤</t>
  </si>
  <si>
    <t>300C</t>
  </si>
  <si>
    <t>펌프기동반</t>
  </si>
  <si>
    <t>단호지구 수리시설개보수사업</t>
  </si>
  <si>
    <t>고승태</t>
  </si>
  <si>
    <t>054-850-5742</t>
  </si>
  <si>
    <t>1.2*2.0</t>
  </si>
  <si>
    <t>cctv pole</t>
  </si>
  <si>
    <t>6m</t>
  </si>
  <si>
    <t>기둥</t>
  </si>
  <si>
    <t xml:space="preserve">성곡지구 수리시설개보수사업 </t>
  </si>
  <si>
    <t>조동현</t>
  </si>
  <si>
    <t>054-639-5034</t>
  </si>
  <si>
    <t>김병규</t>
  </si>
  <si>
    <t>054-339-5062</t>
  </si>
  <si>
    <t>곤충양잠산업단지 조성 전기공사 관급자재(변압기) 구매</t>
  </si>
  <si>
    <t>임대형수직농장 통신공사 관급자재(방송장비) 구매</t>
  </si>
  <si>
    <t>100톤</t>
  </si>
  <si>
    <t>1000~900</t>
  </si>
  <si>
    <t>710~315</t>
  </si>
  <si>
    <t>1.8*3.0*2.8외</t>
  </si>
  <si>
    <t>700~600</t>
  </si>
  <si>
    <t>350A~150A등</t>
  </si>
  <si>
    <t>25-27-150등</t>
  </si>
  <si>
    <t>500A등</t>
  </si>
  <si>
    <t>800A등</t>
  </si>
  <si>
    <t>소프트실 제수밸브</t>
  </si>
  <si>
    <t>100A~150A</t>
  </si>
  <si>
    <t>500×500×2000</t>
  </si>
  <si>
    <t>염분농도자동측정시스템</t>
  </si>
  <si>
    <t>W2000*H1800,Φ5</t>
  </si>
  <si>
    <t>탄성포장재</t>
  </si>
  <si>
    <t>분수문</t>
  </si>
  <si>
    <t>500*500</t>
  </si>
  <si>
    <t>양흡입 볼류트펌프</t>
  </si>
  <si>
    <t xml:space="preserve">ø800mm x 82.66m³/min </t>
  </si>
  <si>
    <t xml:space="preserve">430kW x 14p </t>
  </si>
  <si>
    <t xml:space="preserve">ø800, 10k </t>
  </si>
  <si>
    <t>ø1200mm</t>
  </si>
  <si>
    <t>061-830-2252</t>
  </si>
  <si>
    <t>ø1500mm</t>
  </si>
  <si>
    <t>토양염도측정사업 시료채취용 물품 구매</t>
  </si>
  <si>
    <t>특수봉투</t>
  </si>
  <si>
    <t>PE</t>
  </si>
  <si>
    <t>환경조사</t>
  </si>
  <si>
    <t>이주순</t>
  </si>
  <si>
    <t>062-958-2314</t>
  </si>
  <si>
    <t>고군지구 배수개선사업</t>
  </si>
  <si>
    <t>해원지구 용배수로 수리시설개보수사업 토목공사</t>
  </si>
  <si>
    <t>25-27-150외</t>
  </si>
  <si>
    <t>흄관</t>
  </si>
  <si>
    <t>충남형 스마트팜 복합단지조성사업</t>
  </si>
  <si>
    <t>융복합온실장비</t>
  </si>
  <si>
    <t>호포권역 거점개발사업 커뮤니티센터 건축공사 레미콘 구매</t>
  </si>
  <si>
    <t>건축, 토목</t>
  </si>
  <si>
    <t>철근콘크리트벤치플륨관</t>
  </si>
  <si>
    <t>비인어촌권역 어촌뉴딜300사업</t>
  </si>
  <si>
    <t>김희수</t>
  </si>
  <si>
    <t>황새고향 친환경생태단지조성사업 Ⅲ단계 파고라 구매</t>
  </si>
  <si>
    <t>041-330-3508</t>
  </si>
  <si>
    <t>삽교2지구 수리시설개보수사업</t>
  </si>
  <si>
    <t>hd16</t>
  </si>
  <si>
    <t>중예2-0-7 배수지거 재해복구사업</t>
  </si>
  <si>
    <t>천안북부지구 농촌용수이용체계재편사업 보안등 구매</t>
  </si>
  <si>
    <t>천안북부지구 농촌용수이용체계재편사업 투광등 구매</t>
  </si>
  <si>
    <t>삼용지구 수리시설개보수사업</t>
  </si>
  <si>
    <t>사이펀(D300,53m)</t>
  </si>
  <si>
    <t>인산지구 배수개선사업</t>
  </si>
  <si>
    <t>T=55mm</t>
  </si>
  <si>
    <t xml:space="preserve"> 조경 </t>
  </si>
  <si>
    <t xml:space="preserve"> 개 </t>
  </si>
  <si>
    <t>W3.0×D3.0×H2.42</t>
  </si>
  <si>
    <t xml:space="preserve"> EA </t>
  </si>
  <si>
    <t>어린이조합놀이대</t>
  </si>
  <si>
    <t>11.425x9.505x5.785</t>
  </si>
  <si>
    <t>막구조</t>
  </si>
  <si>
    <t>PVF</t>
  </si>
  <si>
    <t>디자인휀스</t>
  </si>
  <si>
    <t>H=1.2m</t>
  </si>
  <si>
    <t xml:space="preserve"> M </t>
  </si>
  <si>
    <t>조립식구조물</t>
  </si>
  <si>
    <t>1200×800</t>
  </si>
  <si>
    <t>벤치플룸관</t>
  </si>
  <si>
    <t>1500×1000</t>
  </si>
  <si>
    <t>이형수로관</t>
  </si>
  <si>
    <t>0.80*1.5*2.0</t>
  </si>
  <si>
    <t>1.05*2.0*2.0</t>
  </si>
  <si>
    <t>1.03*2.5*2.0</t>
  </si>
  <si>
    <t>이동혁</t>
  </si>
  <si>
    <t>054-712-3440</t>
  </si>
  <si>
    <t>폴형</t>
  </si>
  <si>
    <t>경보기</t>
  </si>
  <si>
    <t>054-650-7135</t>
  </si>
  <si>
    <t>사곡리 농어촌취약지역생활여건개조사업(아스콘) 구매</t>
  </si>
  <si>
    <t>WC-4등</t>
  </si>
  <si>
    <t>사곡리 농어촌취약지역생활여건개조사업(미끄럼방지포장) 구매</t>
  </si>
  <si>
    <t>T2</t>
  </si>
  <si>
    <t>사곡리 농어촌취약지역생활여건개조사업(스틸그레이팅) 구매</t>
  </si>
  <si>
    <t>W500</t>
  </si>
  <si>
    <t>사곡리 농어촌취약지역생활여건개조사업(미장벽돌) 구매</t>
  </si>
  <si>
    <t>190*90*57</t>
  </si>
  <si>
    <t>필터매트</t>
  </si>
  <si>
    <t>5ton/m</t>
  </si>
  <si>
    <t>새만금지구 방수제 만경2공구 건설공사</t>
  </si>
  <si>
    <t>41MM이하</t>
  </si>
  <si>
    <t>D2P(SD 300)</t>
  </si>
  <si>
    <t>150×150×1000</t>
  </si>
  <si>
    <t>D450 등</t>
  </si>
  <si>
    <t>90A 등</t>
  </si>
  <si>
    <t>이중벽PE관</t>
  </si>
  <si>
    <t>400C</t>
  </si>
  <si>
    <t>600C 등</t>
  </si>
  <si>
    <t>수동 소프트실제수밸브</t>
  </si>
  <si>
    <t>200A 등</t>
  </si>
  <si>
    <t>종합, 공기 등</t>
  </si>
  <si>
    <t>25-18-150 등</t>
  </si>
  <si>
    <t>063-540-5864</t>
  </si>
  <si>
    <t>화원지구 수원공 수리시설개보수사업</t>
  </si>
  <si>
    <t>Φ600mm x 47.25㎥/min x H29.4m</t>
  </si>
  <si>
    <t>삼상농형전동기</t>
  </si>
  <si>
    <t>336kW×10p</t>
  </si>
  <si>
    <t>별량지구 수원공 수리시설개보수사업 자동화시스템 제조구매설치</t>
  </si>
  <si>
    <t>이정진</t>
  </si>
  <si>
    <t>061-740-1160</t>
  </si>
  <si>
    <t>별량지구 수원공 수리시설개보수사업 동력분전반 제조구매</t>
  </si>
  <si>
    <t>별량지구 수원공 수리시설개보수사업 전동기</t>
  </si>
  <si>
    <t>해룡지구 수원공 수리시설개보수사업 동력분전반 제조구매</t>
  </si>
  <si>
    <t>군서2지구 수원공 수리시설개보수사업</t>
  </si>
  <si>
    <t>Φ650㎜×75㎾(수중케이블, 모니터링유니트 포함)</t>
  </si>
  <si>
    <t xml:space="preserve">군서2지구 수원공 수리시설개보수사업 </t>
  </si>
  <si>
    <t>자동제진기(STS제) 로터리식</t>
  </si>
  <si>
    <t>(W)4.4m x (H)3.7m (목간격:60mm)</t>
  </si>
  <si>
    <t xml:space="preserve">군서2지구 수원공 수리시설개보수사업  </t>
  </si>
  <si>
    <t>협잡물이송컨베이어(수평형)</t>
  </si>
  <si>
    <t>(W)750mm x (L)7.5m</t>
  </si>
  <si>
    <t>협잡물반출컨베이어(경사형)</t>
  </si>
  <si>
    <t>(W)750mm x (L)6.0m</t>
  </si>
  <si>
    <t>380V ATS &amp; ACB 4P 630AF (제작) 등</t>
  </si>
  <si>
    <t>BB-2</t>
  </si>
  <si>
    <t>추부지구 배수개선사업 자동화설비 제조구매</t>
  </si>
  <si>
    <t>평촌지구 배수개선사업 배전반 제조구매</t>
  </si>
  <si>
    <t>평촌지구 배수개선사업 자동화설비 제조구매</t>
  </si>
  <si>
    <t>천안북부지구 농촌용수이용체계재편사업 지급자재(버터플라이밸브)</t>
  </si>
  <si>
    <t>천안북부지구 농촌용수이용체계재편사업 지급자재(밸브실)</t>
  </si>
  <si>
    <t>D16 SD400</t>
  </si>
  <si>
    <t>철근콘크리트</t>
  </si>
  <si>
    <t>주물휀스</t>
  </si>
  <si>
    <t>W2000xH1150</t>
  </si>
  <si>
    <t>3100kVA, 150kVA</t>
  </si>
  <si>
    <t>7.2m x 9.0m</t>
  </si>
  <si>
    <t>wc-1</t>
  </si>
  <si>
    <t>800(W)x2,050(H)x1,500(D)-옥내자립형 외</t>
  </si>
  <si>
    <t>054-950-0734</t>
  </si>
  <si>
    <t>22.9kV/6.6-3.3kV, 3P 1250kVA 외</t>
  </si>
  <si>
    <t>김천시 농촌신활력플러스사업 건축토목공사 지급자재(점토바닥벽돌)</t>
  </si>
  <si>
    <t>점토바닥벽돌</t>
  </si>
  <si>
    <t>230x114x50㎜</t>
  </si>
  <si>
    <t>금포지구 수리시설개보수사업 지급자재(펌프설비) 구매</t>
  </si>
  <si>
    <t>무선형</t>
  </si>
  <si>
    <t>단열바</t>
  </si>
  <si>
    <t>질골지구 소규모농촌용수개발사업</t>
  </si>
  <si>
    <t>원심력철근콘크리트유공관</t>
  </si>
  <si>
    <t>기관공유시스템 SW 도입</t>
  </si>
  <si>
    <t>MagicLine v4.0</t>
  </si>
  <si>
    <t xml:space="preserve"> 전자서명 및 구간 암호 </t>
  </si>
  <si>
    <t>Petra Cipher V3.2 2core</t>
  </si>
  <si>
    <t xml:space="preserve"> DB암호화 </t>
  </si>
  <si>
    <t>본사 기후대응처 기술심사부</t>
  </si>
  <si>
    <t>남성지구 지방관리방조제개보수사업 토목기계공사</t>
  </si>
  <si>
    <t>SD400</t>
  </si>
  <si>
    <t>T</t>
  </si>
  <si>
    <t>강대신</t>
  </si>
  <si>
    <t>061-470-5585</t>
  </si>
  <si>
    <t>연동마을 농어촌 취약지역 생활여건 개조사업</t>
  </si>
  <si>
    <t>25-21-08 외</t>
  </si>
  <si>
    <t>WC-2, #78</t>
  </si>
  <si>
    <t>bb-2</t>
  </si>
  <si>
    <t>전동식버터플라이밸브</t>
  </si>
  <si>
    <t>전동식버터플라이밸브(2상식)</t>
  </si>
  <si>
    <t>역수방지밸브(STS304)</t>
  </si>
  <si>
    <t>FRP자동문비</t>
  </si>
  <si>
    <t>원형, D800mm</t>
  </si>
  <si>
    <t>원형, D1000mm</t>
  </si>
  <si>
    <t>원형, D1500mm</t>
  </si>
  <si>
    <t>사각, 1.5×1.5</t>
  </si>
  <si>
    <t>0.7×0.6 (700B)</t>
  </si>
  <si>
    <t>0.9×0.8 (900B)</t>
  </si>
  <si>
    <t>환경생태보호수로관</t>
  </si>
  <si>
    <t>0.9×0.8</t>
  </si>
  <si>
    <t>710A</t>
  </si>
  <si>
    <t>630A</t>
  </si>
  <si>
    <t>560A</t>
  </si>
  <si>
    <t>5.0×3.0×2.0(SS400)</t>
  </si>
  <si>
    <t>4.5×2.5×1.8(SS400)</t>
  </si>
  <si>
    <t>H2.0*W2.0</t>
  </si>
  <si>
    <t>메쉬휀스출입문</t>
  </si>
  <si>
    <t>H2.0*W4.0</t>
  </si>
  <si>
    <t>연풍면 신풍지구 농촌공간정비사업</t>
  </si>
  <si>
    <t>#78, WC-2,가열, 3등급 외</t>
  </si>
  <si>
    <t>메시휀스</t>
  </si>
  <si>
    <t>석모 마을하수도 정비사업</t>
  </si>
  <si>
    <t>SD40A D13</t>
  </si>
  <si>
    <t>덕교항 3단계 갯벌안전교육센터 조성공사 지급자재(천장용내림패널)</t>
  </si>
  <si>
    <t>융복합불연천장재</t>
  </si>
  <si>
    <t>600×600×0.4T, 흡음(불연·항균)</t>
  </si>
  <si>
    <t>덕교항 3단계 갯벌안전교육센터 조성공사 지급자재(AL단열창호)</t>
  </si>
  <si>
    <t>160MM, 단열 커튼월</t>
  </si>
  <si>
    <t>160MM, 단열 프로젝트창</t>
  </si>
  <si>
    <t>덕교항 3단계 갯벌안전교육센터 조성공사 지급자재(디자인휀스)</t>
  </si>
  <si>
    <t>공사 가상화서버 및 라이선스 도입</t>
  </si>
  <si>
    <t>AI기반 홈페이지 개인정보보호 솔루션 고도화</t>
  </si>
  <si>
    <t>개인정보보호</t>
  </si>
  <si>
    <t>본사 정보보안센터</t>
  </si>
  <si>
    <t>안나영</t>
  </si>
  <si>
    <t>혼합석(40mm이하)</t>
  </si>
  <si>
    <t>순환골재(40mm이하)</t>
  </si>
  <si>
    <t>HD13mm 등</t>
  </si>
  <si>
    <t>감시제어</t>
  </si>
  <si>
    <t>HMI 프로그램, 사무용 PC 등/8화면</t>
  </si>
  <si>
    <t>신시유지관리사무소 옥상방수(폴리우레아수지 도막 방수재) 조달구매</t>
  </si>
  <si>
    <t>2mm</t>
  </si>
  <si>
    <t>드론</t>
  </si>
  <si>
    <t>안전기술본부 진단조사부</t>
  </si>
  <si>
    <t>해룡지구 수원공 수리시설개보수사업</t>
  </si>
  <si>
    <t>Φ300x45kWx8P</t>
  </si>
  <si>
    <t>권장근</t>
  </si>
  <si>
    <t>061-740-1162</t>
  </si>
  <si>
    <t>별량지구 수원공 수리시설개보수사업</t>
  </si>
  <si>
    <t>Φ300x11kWx8P</t>
  </si>
  <si>
    <t>Φ600mm</t>
  </si>
  <si>
    <t>우수관</t>
  </si>
  <si>
    <t>W410xL260xH150mm외</t>
  </si>
  <si>
    <t>17.5x100mm</t>
  </si>
  <si>
    <t>호포권역 거점개발사업 토목공사 레미콘 구매</t>
  </si>
  <si>
    <t>1200, 800A</t>
  </si>
  <si>
    <t>Ø151mm</t>
  </si>
  <si>
    <t>연직지구 배수개선사업 지급자재(양전배수장)</t>
  </si>
  <si>
    <t>(W)2.1m×(H)2.8m</t>
  </si>
  <si>
    <t>연직지구 배수개선사업 지급자재(사촌배수장)</t>
  </si>
  <si>
    <t>(W)1.5m×(H)3.1m</t>
  </si>
  <si>
    <t>윤재선</t>
  </si>
  <si>
    <t>031-400-1875</t>
  </si>
  <si>
    <t>만풍항 어촌신활력증진사업</t>
  </si>
  <si>
    <t>영화지구 재해복구사업(항구) 지급자재 밸브류(신축이음관) 제조구매</t>
  </si>
  <si>
    <t>신축이음관</t>
  </si>
  <si>
    <t>입축사류펌프</t>
  </si>
  <si>
    <t>Φ300x18.5kWx6P</t>
  </si>
  <si>
    <t>저압입형전동기</t>
  </si>
  <si>
    <t>18.5kWx6P</t>
  </si>
  <si>
    <t>도고면 기초생활거점조성사업 지급자재(조명설비) 제조구매</t>
  </si>
  <si>
    <t>도고면 기초생활거점조성사업 AV설비 제조구매</t>
  </si>
  <si>
    <t>도고면 기초생활거점조성사업 CCTV 제조구매</t>
  </si>
  <si>
    <t>도로 반사경</t>
  </si>
  <si>
    <t>도로 표지병</t>
  </si>
  <si>
    <t>D172.72*47.5</t>
  </si>
  <si>
    <t>W2000,H1200</t>
  </si>
  <si>
    <t>W2H2</t>
  </si>
  <si>
    <t>메시휀스출입문</t>
  </si>
  <si>
    <t>W1H2</t>
  </si>
  <si>
    <t>EDR(엔드포인트 탐지 및 대응) 관리체계 구축</t>
  </si>
  <si>
    <t>방성혁</t>
  </si>
  <si>
    <t>061-338-5256</t>
  </si>
  <si>
    <t>알루미늄제교량난간</t>
  </si>
  <si>
    <t>500㎖</t>
  </si>
  <si>
    <t>Φ300x75kWx4P</t>
  </si>
  <si>
    <t>wC-1</t>
  </si>
  <si>
    <t>도안면 기초생활거점조성사업</t>
  </si>
  <si>
    <t>칠성면 농촌중심지활성화사업 칠성통합거점센터조성</t>
  </si>
  <si>
    <t>혼드,30mm포천석</t>
  </si>
  <si>
    <t>잔다듬,30mm포천석</t>
  </si>
  <si>
    <t>2400*1200*8</t>
  </si>
  <si>
    <t>300*600*0.4</t>
  </si>
  <si>
    <t>600*600*0.4</t>
  </si>
  <si>
    <t>80~300mm</t>
  </si>
  <si>
    <t>600*1900*20</t>
  </si>
  <si>
    <t>450*1200*20</t>
  </si>
  <si>
    <t>롤방충망</t>
  </si>
  <si>
    <t>wC-2</t>
  </si>
  <si>
    <t>비압력용경질폴리염화비닐관</t>
  </si>
  <si>
    <t>300*300*995</t>
  </si>
  <si>
    <t>150*150,10R</t>
  </si>
  <si>
    <t>어린이놀이시설탄성포장재</t>
  </si>
  <si>
    <t>t75,1종</t>
  </si>
  <si>
    <t>기타놀이시설</t>
  </si>
  <si>
    <t>짚라인</t>
  </si>
  <si>
    <t>칠성면 농촌중심지활성화사업 장연배후거점센터조성</t>
  </si>
  <si>
    <t>이동식서가</t>
  </si>
  <si>
    <t>1120*650*2265</t>
  </si>
  <si>
    <t>t60</t>
  </si>
  <si>
    <t>180*200,30R</t>
  </si>
  <si>
    <t>39.6kW</t>
  </si>
  <si>
    <t>발전</t>
  </si>
  <si>
    <t>방송설비</t>
  </si>
  <si>
    <t>51.85kW</t>
  </si>
  <si>
    <t>전광판설비</t>
  </si>
  <si>
    <t>커튼월 등</t>
  </si>
  <si>
    <t>승객용</t>
  </si>
  <si>
    <t>강원지역본부 기반사업부</t>
  </si>
  <si>
    <t>033-430-9535</t>
  </si>
  <si>
    <t>경남지역본부 사업계획부</t>
  </si>
  <si>
    <t>다산 자연재해위험개선지구 정비사업 폐콘크리트,폐아스콘처리용역</t>
  </si>
  <si>
    <t>금진항 어촌신활력증진사업 토목공사 재해예방 기술지도용역</t>
  </si>
  <si>
    <t>금진항 어촌신활력증진사업 건설폐기물처리용역</t>
  </si>
  <si>
    <t>사곡리 농어촌취약지역생활여건개조사업 재해예방기술지도 용역</t>
  </si>
  <si>
    <t>내평지구 배수개선사업 건설폐기물처리용역</t>
  </si>
  <si>
    <t>농어촌연구원 연구관리실 기후변화적응연구부</t>
  </si>
  <si>
    <t>2026년 제21회 농어촌개발컨설턴트 자격검정 위탁 용역</t>
  </si>
  <si>
    <t>본사 스마트기술처 스마트농업지원단</t>
  </si>
  <si>
    <t>새만금 농생명용지 3공구 조성공사 폐기물처리용역</t>
  </si>
  <si>
    <t>이정택</t>
  </si>
  <si>
    <t>화산지구 용배수로 수리시설개보수사업 세부설계용역</t>
  </si>
  <si>
    <t>2026년 상반기 토양염도측정사업 토양시료 분석용역</t>
  </si>
  <si>
    <t>이현호</t>
  </si>
  <si>
    <t>061-350-6526</t>
  </si>
  <si>
    <t>정종일</t>
  </si>
  <si>
    <t>대성지구 수리시설개보수사업 재해예방기술지도 용역</t>
  </si>
  <si>
    <t>어천지구 수리시설개보수사업 재해예방기술지도 용역</t>
  </si>
  <si>
    <t>어천지구 수리시설개보수사업 건설폐기물처리 용역</t>
  </si>
  <si>
    <t>성평 자연재해위험개선지구 폐기물처리용역</t>
  </si>
  <si>
    <t>송악2지구 수리시설개보수사업 재해예방기술지도 용역</t>
  </si>
  <si>
    <t>합덕3지구 수리시설개보수사업 재해예방기술지도 용역</t>
  </si>
  <si>
    <t>닭뫼지구 수리시설개보수사업 토목건축기계공사 재해예방기술지도용역</t>
  </si>
  <si>
    <t>닭뫼지구 수리시설개보수사업 토목공사 폐기물처리용역</t>
  </si>
  <si>
    <t>사산지구 수리시설개보수사업 토목건축기계공사 폐기물처리용역</t>
  </si>
  <si>
    <t>사산지구 수리시설개보수사업 토목건축기계공사 재해예방기술지도용역</t>
  </si>
  <si>
    <t>연화지구 수리시설개보수사업 토목공사 폐기물처리용역</t>
  </si>
  <si>
    <t>연화지구 수리시설개보수사업 토목공사 재해예방기술지도용역</t>
  </si>
  <si>
    <t>유진욱</t>
  </si>
  <si>
    <t>031-250-3059</t>
  </si>
  <si>
    <t>마동지구 다목적농촌용수개발사업 사후환경영향조사 용역</t>
  </si>
  <si>
    <t>채유성</t>
  </si>
  <si>
    <t>055-269-9372</t>
  </si>
  <si>
    <t>마동지구 다목적농촌용수개발사업 해양환경영향조사 용역</t>
  </si>
  <si>
    <t>구름지구 수리시설개보수사업 폐기물처리용역</t>
  </si>
  <si>
    <t>운산지구 수리시설개보수사업 폐기물처리용역</t>
  </si>
  <si>
    <t>채홍찬</t>
  </si>
  <si>
    <t>053-320-4882</t>
  </si>
  <si>
    <t>경주 해양레저 관광거점 조성사업 세부설계 설계 VE 리딩용역</t>
  </si>
  <si>
    <t>경북지역본부 사업계획부</t>
  </si>
  <si>
    <t>허민재</t>
  </si>
  <si>
    <t>053-320-4824</t>
  </si>
  <si>
    <t>영오지구 배수개선사업 세부설계 설계안전검토 용역</t>
  </si>
  <si>
    <t>이동기</t>
  </si>
  <si>
    <t>053-320-0756</t>
  </si>
  <si>
    <t>031-400-1803</t>
  </si>
  <si>
    <t>신용호</t>
  </si>
  <si>
    <t>2026년 법무관리시스템 유지관리용역(소송, 자문)</t>
  </si>
  <si>
    <t>2026년 농업환경보전프로그램 사업참여자 안전보험 가입용역</t>
  </si>
  <si>
    <t>이소진</t>
  </si>
  <si>
    <t>044-864-6928</t>
  </si>
  <si>
    <t>안전기술본부 토양환경부</t>
  </si>
  <si>
    <t>백운치구 치수능력확대사업 세부설계 용역</t>
  </si>
  <si>
    <t>전남지역본부 사업계획부</t>
  </si>
  <si>
    <t>정상오</t>
  </si>
  <si>
    <t>062-958-2620</t>
  </si>
  <si>
    <t>고창군 농업용저수지 정밀안전진단 용역</t>
  </si>
  <si>
    <t>2026년 부안군 공공관정 영향조사 및 사후관리 용역</t>
  </si>
  <si>
    <t>평촌지구 배수개선사업 전기공사 재해예방기술지도 용역</t>
  </si>
  <si>
    <t>홍성군 스마트농업 육성지구 조성사업(서부단지) 전기공사 재해예방기술지도용역</t>
  </si>
  <si>
    <t>홍성군 스마트농업 육성지구 조성사업(서부단지) 통신공사 재해예방기술지도용역</t>
  </si>
  <si>
    <t>이목지구 도서관 신축공사 친환경 본인증 용역</t>
  </si>
  <si>
    <t>원주지구 농촌용수체계재편사업 세부설계 용역</t>
  </si>
  <si>
    <t>최원실</t>
  </si>
  <si>
    <t>033-240-9721</t>
  </si>
  <si>
    <t>2026년 서울시 원위치 서방 화학적 산화에 의한 염화비닐(VC) 저감 평가</t>
  </si>
  <si>
    <t>2026년 농경지 중금속 등 오염실태조사 토양시료채취 및 환경시료분석(1공구)</t>
  </si>
  <si>
    <t>2026년 농경지 중금속 등 오염실태조사 토양시료채취 및 환경시료분석(2공구)</t>
  </si>
  <si>
    <t>전촌항 어촌신활력증진사업 세부설계 용역</t>
  </si>
  <si>
    <t>안강지구 배수개선사업 세부설계 지하안전영향평가 용역</t>
  </si>
  <si>
    <t>053-320-0754</t>
  </si>
  <si>
    <t>안동시 농업용공공관정 유지관리용역</t>
  </si>
  <si>
    <t>청송군 농업용저수지 지하수영향조사 및 사후관리 용역</t>
  </si>
  <si>
    <t>고동호</t>
  </si>
  <si>
    <t>053-320-0765</t>
  </si>
  <si>
    <t>KRC 생성형 AI 클라우드 서비스</t>
  </si>
  <si>
    <t>제13회 행복농촌 만들기 콘테스트 포스터 및 배너 제작 용역</t>
  </si>
  <si>
    <t>박현준</t>
  </si>
  <si>
    <t>044-202-0328</t>
  </si>
  <si>
    <t>가력, 신시배수갑문 UPS점검용역</t>
  </si>
  <si>
    <t>남성지구 지방관리방조제개보수사업 토목기계공사 폐기물처리용역</t>
  </si>
  <si>
    <t>2026년 장성 저탄소에너지공동이용시설 세부설계 용역</t>
  </si>
  <si>
    <t>26년 화순권역 친환경에너지보급사업(히트펌프) 세부설계 용역</t>
  </si>
  <si>
    <t>26년 강진권역 친환경에너지보급사업(히트펌프) 세부설계 용역</t>
  </si>
  <si>
    <t>농촌중심지, 기초생활거점사업 준공지구 점검, 미흡지구 활성화 프로그램 기획 용역</t>
  </si>
  <si>
    <t>주민참여 농촌공간계획 시범사업 용역</t>
  </si>
  <si>
    <t>26년 자가용전기설비(신계배수장 등 6개소) 전기안전관리대행 연간 용역</t>
  </si>
  <si>
    <t>욱금리 마을만들기사업 지역역량강화 용역</t>
  </si>
  <si>
    <t>제안서평가시스템 구축</t>
  </si>
  <si>
    <t>가력, 신시배수갑문 제어시스템 점검용역</t>
  </si>
  <si>
    <t>2026년 저수지 비상대처계획(EAP) 보완지구 외주용역</t>
  </si>
  <si>
    <t>안전기술본부 기술지원부</t>
  </si>
  <si>
    <t>이기현</t>
  </si>
  <si>
    <t>042-479-8256</t>
  </si>
  <si>
    <t>최두헌</t>
  </si>
  <si>
    <t>042-479-8275</t>
  </si>
  <si>
    <t>상사면 기초생활거점조성사업 세부설계용역</t>
  </si>
  <si>
    <t>순천지구 내 퇴적물 제거사업</t>
  </si>
  <si>
    <t>이준형</t>
  </si>
  <si>
    <t>061-740-1152</t>
  </si>
  <si>
    <t>여수지구 내 퇴적물 제거사업</t>
  </si>
  <si>
    <t>광양지구 퇴적물 제거사업</t>
  </si>
  <si>
    <t>26년 고흥권역 친환경에너지보급사업(히트펌프, 인버터) 세부설계 용역</t>
  </si>
  <si>
    <t>26년 장흥권역 친환경에너지보급사업(히트펌프, 인버터) 세부설계 용역</t>
  </si>
  <si>
    <t>26년 신안권역 농업에너지이용효율화사업 세부설계 용역</t>
  </si>
  <si>
    <t>26년 신안권역 친환경에너지보급사업(히트펌프) 세부설계 용역</t>
  </si>
  <si>
    <t>26년 무안권역 친환경에너지보급사업(히트펌프) 세부설계 용역</t>
  </si>
  <si>
    <t>2026년 물관리자동화시스템(TM/TC) 점검정비 용역</t>
  </si>
  <si>
    <t>청주시 소로지구 농촌공간정비사업 세부설계용역</t>
  </si>
  <si>
    <t>청주시 장양지구 농촌공간정비사업 세부설계용역</t>
  </si>
  <si>
    <t>이상범</t>
  </si>
  <si>
    <t>043-290-3430</t>
  </si>
  <si>
    <t>신안국</t>
  </si>
  <si>
    <t>031-400-1649</t>
  </si>
  <si>
    <t>031-8084-9559</t>
  </si>
  <si>
    <t>폭발위험장소 설정 및 구분도 작성 용역</t>
  </si>
  <si>
    <t>전보람</t>
  </si>
  <si>
    <t>제13회 행복농촌 만들기 콘테스트 기획 및 운영 용역</t>
  </si>
  <si>
    <t>유럽 수리시설물 안전진단정책 및 신기술 등 선진사례조사를 위한 국외여행 용역</t>
  </si>
  <si>
    <t>일본 수리시설물 안전진단정책 및 신기술 등 선진사례조사를 위한 국외여행 용역</t>
  </si>
  <si>
    <t>26년 곡성권역 친환경에너지보급사업(히트펌프) 세부설계 용역</t>
  </si>
  <si>
    <t>26년 해남권역 친환경에너지보급사업(히트펌프,인버터) 세부설계 용역</t>
  </si>
  <si>
    <t>2026년 친환경에너지보급사업 세부설계 용역</t>
  </si>
  <si>
    <t>보은읍 농촌중심지활성화사업 세부설계용역</t>
  </si>
  <si>
    <t>옥천읍 농촌중심지활성화사업 세부설계용역</t>
  </si>
  <si>
    <t>영동군 추풍령면 기초생활거점조성사업 기본계획수립용역</t>
  </si>
  <si>
    <t>영동군 매곡면 기초생활거점조성사업 기본계획수립용역</t>
  </si>
  <si>
    <t>영동군 상촌면 기초생활거점조성사업 기본계획수립용역</t>
  </si>
  <si>
    <t>영동군 매곡어촌지구 농촌공간정비사업 기본계획수립용역</t>
  </si>
  <si>
    <t>봉양읍 농촌중심지활성화사업 토목공사 재해예방기술지도용역</t>
  </si>
  <si>
    <t>031-400-1876</t>
  </si>
  <si>
    <t>월경 취약지역생활여건개조사업 폐기물처리용역</t>
  </si>
  <si>
    <t>운교 취약지역생활여건개조사업 폐기물처리용역</t>
  </si>
  <si>
    <t>차동마을 농어촌취약지역생활여건개조사업 세부설계용역</t>
  </si>
  <si>
    <t>26년 완도권역 친환경에너지보급사업(히트펌프) 세부설계 용역</t>
  </si>
  <si>
    <t>26년 완도권역 친환경에너지보급사업(인버터) 세부설계 용역</t>
  </si>
  <si>
    <t>옥천군 이원면 기초생활거점조성사업 세부설계용역</t>
  </si>
  <si>
    <t>옥천군 청산면 기초생활거점조성사업 세부설계용역</t>
  </si>
  <si>
    <t>청풍면 기초생활거점조성사업 건축토목공사 재해예방기술지도용역</t>
  </si>
  <si>
    <t>청풍면 기초생활거점조성사업 건축토목공사 건축감리용역</t>
  </si>
  <si>
    <t>동부지구 다목적농촌용수개발사업 폐기물처리용역</t>
  </si>
  <si>
    <t>주덕읍 농촌중심지활성화사업 BF인증 용역</t>
  </si>
  <si>
    <t>국가계약법 시행령 제26조 제1항 제5호 마목</t>
  </si>
  <si>
    <t>서삼면 기초생활거점조성사업 세부설계</t>
  </si>
  <si>
    <t>공사종합심사낙찰제</t>
  </si>
  <si>
    <t>적격심사제</t>
  </si>
  <si>
    <t>소액수의견적</t>
  </si>
  <si>
    <t>수의시담</t>
  </si>
  <si>
    <t>제한적최저가(낙찰하한율)</t>
  </si>
  <si>
    <t>일괄입찰</t>
  </si>
  <si>
    <t>낙찰방법</t>
    <phoneticPr fontId="4" type="noConversion"/>
  </si>
  <si>
    <t>배수희</t>
    <phoneticPr fontId="4" type="noConversion"/>
  </si>
  <si>
    <t>061-338-5262</t>
    <phoneticPr fontId="4" type="noConversion"/>
  </si>
  <si>
    <t>장훈</t>
    <phoneticPr fontId="4" type="noConversion"/>
  </si>
  <si>
    <t>061-338-5263</t>
    <phoneticPr fontId="4" type="noConversion"/>
  </si>
  <si>
    <t>KRC 생성형 AI 고도화</t>
    <phoneticPr fontId="4" type="noConversion"/>
  </si>
  <si>
    <t>2026년 홍천군 농업용저수지 예초작업 공사</t>
    <phoneticPr fontId="4" type="noConversion"/>
  </si>
  <si>
    <t>강원지역본부 지하수지질부</t>
    <phoneticPr fontId="4" type="noConversion"/>
  </si>
  <si>
    <t>전용중</t>
    <phoneticPr fontId="4" type="noConversion"/>
  </si>
  <si>
    <t>033-240-9671</t>
    <phoneticPr fontId="4" type="noConversion"/>
  </si>
  <si>
    <t>2026년 홍천군 농업용 공공관정 유지보수공사</t>
    <phoneticPr fontId="4" type="noConversion"/>
  </si>
  <si>
    <t>국가계약법 시행령 제26조 1항 5호 가목</t>
    <phoneticPr fontId="4" type="noConversion"/>
  </si>
  <si>
    <t>김명주</t>
    <phoneticPr fontId="4" type="noConversion"/>
  </si>
  <si>
    <t>박수정</t>
    <phoneticPr fontId="4" type="noConversion"/>
  </si>
  <si>
    <t>인제군 농업에너지이용효율화사업 기계설비공사</t>
    <phoneticPr fontId="4" type="noConversion"/>
  </si>
  <si>
    <t>강원도</t>
    <phoneticPr fontId="4" type="noConversion"/>
  </si>
  <si>
    <t>강원지역본부 스마트그린부</t>
    <phoneticPr fontId="4" type="noConversion"/>
  </si>
  <si>
    <t>임현진</t>
    <phoneticPr fontId="4" type="noConversion"/>
  </si>
  <si>
    <t>033-240-9682</t>
    <phoneticPr fontId="4" type="noConversion"/>
  </si>
  <si>
    <t>철원군 농업에너지이용효율화사업 기계설비공사1</t>
    <phoneticPr fontId="4" type="noConversion"/>
  </si>
  <si>
    <t>홍세연</t>
    <phoneticPr fontId="4" type="noConversion"/>
  </si>
  <si>
    <t>033-240-9679</t>
    <phoneticPr fontId="4" type="noConversion"/>
  </si>
  <si>
    <t>철원군 농업에너지이용효율화사업 기계설비공사2</t>
    <phoneticPr fontId="4" type="noConversion"/>
  </si>
  <si>
    <t>이유성</t>
    <phoneticPr fontId="4" type="noConversion"/>
  </si>
  <si>
    <t>033-240-9651</t>
    <phoneticPr fontId="4" type="noConversion"/>
  </si>
  <si>
    <t>강원지역본부 홍천춘천지사</t>
    <phoneticPr fontId="4" type="noConversion"/>
  </si>
  <si>
    <t>임석훈</t>
  </si>
  <si>
    <t>횡성 마을만들기 사업 유동1리 마을창고 리모델링 공사</t>
  </si>
  <si>
    <t>횡성 마을만들기 사업 유동1리 마을창고 리모델링 전기공사</t>
  </si>
  <si>
    <t>양덕원천 생태하천조성사업 전기공사</t>
  </si>
  <si>
    <t>방림면 기초생활거점조성사업 다목적체육관 리모델링 전기공사</t>
    <phoneticPr fontId="4" type="noConversion"/>
  </si>
  <si>
    <t>강원지역본부 원주지사 평창영월정선지부</t>
    <phoneticPr fontId="4" type="noConversion"/>
  </si>
  <si>
    <t>박세빈</t>
    <phoneticPr fontId="4" type="noConversion"/>
  </si>
  <si>
    <t>033-749-1667</t>
    <phoneticPr fontId="4" type="noConversion"/>
  </si>
  <si>
    <t>방림면 기초생활거점조성사업 다목적체육관 리모델링 통신공사</t>
    <phoneticPr fontId="4" type="noConversion"/>
  </si>
  <si>
    <t>반계지구 배수개선사업 토목공사</t>
    <phoneticPr fontId="4" type="noConversion"/>
  </si>
  <si>
    <t>강원지역본부 원주지사 농어촌사업부</t>
    <phoneticPr fontId="4" type="noConversion"/>
  </si>
  <si>
    <t>김남욱</t>
    <phoneticPr fontId="4" type="noConversion"/>
  </si>
  <si>
    <t>033-749-1658</t>
    <phoneticPr fontId="4" type="noConversion"/>
  </si>
  <si>
    <t>박성현</t>
    <phoneticPr fontId="4" type="noConversion"/>
  </si>
  <si>
    <t>033-650-3271</t>
    <phoneticPr fontId="4" type="noConversion"/>
  </si>
  <si>
    <t>사천지구 수리시설개보수사업(저수지 준설)</t>
    <phoneticPr fontId="4" type="noConversion"/>
  </si>
  <si>
    <t>최윤철</t>
    <phoneticPr fontId="4" type="noConversion"/>
  </si>
  <si>
    <t>033-650-3276</t>
    <phoneticPr fontId="4" type="noConversion"/>
  </si>
  <si>
    <t>향호지구 수리시설개보수사업(저수지 준설)</t>
    <phoneticPr fontId="4" type="noConversion"/>
  </si>
  <si>
    <t>동송지구 배수개선사업 정화조설치</t>
    <phoneticPr fontId="4" type="noConversion"/>
  </si>
  <si>
    <t>강원지역본부 철원화천지사 농어촌사업부</t>
    <phoneticPr fontId="4" type="noConversion"/>
  </si>
  <si>
    <t>함동한</t>
    <phoneticPr fontId="4" type="noConversion"/>
  </si>
  <si>
    <t>033-450-1382</t>
    <phoneticPr fontId="4" type="noConversion"/>
  </si>
  <si>
    <t>오지지구 3호 배수지거 수로관 설치공사</t>
    <phoneticPr fontId="4" type="noConversion"/>
  </si>
  <si>
    <t>강원지역본부 철원화천지사 수자원관리부</t>
    <phoneticPr fontId="4" type="noConversion"/>
  </si>
  <si>
    <t>김혁순</t>
    <phoneticPr fontId="4" type="noConversion"/>
  </si>
  <si>
    <t>033-450-1346</t>
    <phoneticPr fontId="4" type="noConversion"/>
  </si>
  <si>
    <t>청양지구 청양2호양수장 수전설비 변경공사</t>
    <phoneticPr fontId="4" type="noConversion"/>
  </si>
  <si>
    <t>장영환</t>
    <phoneticPr fontId="4" type="noConversion"/>
  </si>
  <si>
    <t>033-450-1345</t>
    <phoneticPr fontId="4" type="noConversion"/>
  </si>
  <si>
    <t>삼협지구 대마양수장 송수관로 노후 송수관로 보수공사</t>
    <phoneticPr fontId="4" type="noConversion"/>
  </si>
  <si>
    <t>정완철</t>
    <phoneticPr fontId="4" type="noConversion"/>
  </si>
  <si>
    <t>천포리 취약지역생활여건개조사업 토목건축공사</t>
    <phoneticPr fontId="4" type="noConversion"/>
  </si>
  <si>
    <t>섬강지구 수리시설개보수사업수사업 토목공사</t>
    <phoneticPr fontId="4" type="noConversion"/>
  </si>
  <si>
    <t>강성용</t>
    <phoneticPr fontId="4" type="noConversion"/>
  </si>
  <si>
    <t>033-749-1631</t>
    <phoneticPr fontId="4" type="noConversion"/>
  </si>
  <si>
    <t>지하수관측망 관측장비 제조구매</t>
    <phoneticPr fontId="4" type="noConversion"/>
  </si>
  <si>
    <t>033-240-9637</t>
    <phoneticPr fontId="4" type="noConversion"/>
  </si>
  <si>
    <t xml:space="preserve">어론지구 한해대책 용배수로 재설치 공사 관급자재(PE관 등 구매) </t>
    <phoneticPr fontId="4" type="noConversion"/>
  </si>
  <si>
    <t>이중벽PE관, 엘보 등</t>
    <phoneticPr fontId="4" type="noConversion"/>
  </si>
  <si>
    <t>설계규격(의뢰시 명시)</t>
    <phoneticPr fontId="4" type="noConversion"/>
  </si>
  <si>
    <t>용배수로</t>
    <phoneticPr fontId="4" type="noConversion"/>
  </si>
  <si>
    <t>식</t>
    <phoneticPr fontId="4" type="noConversion"/>
  </si>
  <si>
    <t>유지혜</t>
    <phoneticPr fontId="4" type="noConversion"/>
  </si>
  <si>
    <t>033-240-9612</t>
    <phoneticPr fontId="4" type="noConversion"/>
  </si>
  <si>
    <t>횡성군 조곡 농공단지 토목공사 수도용 닥타일 주철관</t>
  </si>
  <si>
    <t>수도용닥타일주철관</t>
  </si>
  <si>
    <t>80-150mm</t>
  </si>
  <si>
    <t>상수도</t>
  </si>
  <si>
    <t>강원지역본부 홍천춘천지사 농어촌사업부</t>
    <phoneticPr fontId="4" type="noConversion"/>
  </si>
  <si>
    <t>배문식</t>
  </si>
  <si>
    <t>033-430-9593</t>
  </si>
  <si>
    <t>횡성군 조곡 농공단지 토목공사 부스터 펌프</t>
  </si>
  <si>
    <t>부스터 펌프</t>
  </si>
  <si>
    <t>5.5kw</t>
  </si>
  <si>
    <t>인제 토속어종 산업화센터 건립사업 건축공사 관급자재(투수블록)</t>
  </si>
  <si>
    <t>T80</t>
  </si>
  <si>
    <t>최창근</t>
  </si>
  <si>
    <t>033-430-9534</t>
  </si>
  <si>
    <t>인제 토속어종 산업화센터 건립사업 건축공사 관급자재(아스콘)</t>
  </si>
  <si>
    <t>wc-2</t>
  </si>
  <si>
    <t>횡성지구 수리시설개보수사업(수원공)</t>
  </si>
  <si>
    <t>강원지역본부 홍천춘천지사 수자원관리부</t>
    <phoneticPr fontId="4" type="noConversion"/>
  </si>
  <si>
    <t>W2.0×H1.2</t>
  </si>
  <si>
    <t>춘천지구 수리시설개보수사업(수원공)</t>
  </si>
  <si>
    <t>횡성군 율동지구 용배수로 정비 지방비지원 유지관리공사</t>
  </si>
  <si>
    <t>서상지구 농촌용수개발사업 천정주행기중기 설비</t>
  </si>
  <si>
    <t>2톤</t>
  </si>
  <si>
    <t>강원지역본부 홍천춘천지사 춘천양구지부</t>
    <phoneticPr fontId="4" type="noConversion"/>
  </si>
  <si>
    <t>신승호</t>
  </si>
  <si>
    <t>033-818-3279</t>
  </si>
  <si>
    <t>서상지구 농촌용수개발사업 전기 수배전반</t>
  </si>
  <si>
    <t>기동반</t>
  </si>
  <si>
    <t>국가계약법 시행령 제26조 제1항 제4호 다목</t>
    <phoneticPr fontId="4" type="noConversion"/>
  </si>
  <si>
    <t>서상지구 농촌용수개발사업 전기 감시제어</t>
  </si>
  <si>
    <t>계측제어</t>
  </si>
  <si>
    <t>서상지구 농촌용수개발사업 건축공사</t>
  </si>
  <si>
    <t>HD-22</t>
  </si>
  <si>
    <t>W2000×H1700</t>
  </si>
  <si>
    <t>섬강지구 수리시설개보수사업 관급자재</t>
    <phoneticPr fontId="4" type="noConversion"/>
  </si>
  <si>
    <t>레미콘</t>
    <phoneticPr fontId="4" type="noConversion"/>
  </si>
  <si>
    <t>25-30-12 등</t>
    <phoneticPr fontId="4" type="noConversion"/>
  </si>
  <si>
    <t>구조물</t>
    <phoneticPr fontId="4" type="noConversion"/>
  </si>
  <si>
    <t>㎥</t>
    <phoneticPr fontId="4" type="noConversion"/>
  </si>
  <si>
    <t>철근</t>
    <phoneticPr fontId="4" type="noConversion"/>
  </si>
  <si>
    <t>H-16</t>
    <phoneticPr fontId="4" type="noConversion"/>
  </si>
  <si>
    <t>톤</t>
    <phoneticPr fontId="4" type="noConversion"/>
  </si>
  <si>
    <t>033-749-1634</t>
    <phoneticPr fontId="4" type="noConversion"/>
  </si>
  <si>
    <t>수로관</t>
    <phoneticPr fontId="4" type="noConversion"/>
  </si>
  <si>
    <t>1500C등</t>
    <phoneticPr fontId="4" type="noConversion"/>
  </si>
  <si>
    <t>본</t>
    <phoneticPr fontId="4" type="noConversion"/>
  </si>
  <si>
    <t>이수행</t>
    <phoneticPr fontId="4" type="noConversion"/>
  </si>
  <si>
    <t>평남2지구 수리시설개보수사업 지급자재(펌프)구매</t>
    <phoneticPr fontId="4" type="noConversion"/>
  </si>
  <si>
    <t>양흡입펌프</t>
    <phoneticPr fontId="4" type="noConversion"/>
  </si>
  <si>
    <t>2.5㎥/min×35mH,30kW</t>
  </si>
  <si>
    <t>기계</t>
    <phoneticPr fontId="4" type="noConversion"/>
  </si>
  <si>
    <t>대</t>
    <phoneticPr fontId="4" type="noConversion"/>
  </si>
  <si>
    <t>한충석</t>
    <phoneticPr fontId="4" type="noConversion"/>
  </si>
  <si>
    <t>033-450-1360</t>
    <phoneticPr fontId="4" type="noConversion"/>
  </si>
  <si>
    <t>평남2지구 수리시설개보수사업 지급자재(천장크레인)구매</t>
    <phoneticPr fontId="4" type="noConversion"/>
  </si>
  <si>
    <t>전동식 싱글거더</t>
    <phoneticPr fontId="4" type="noConversion"/>
  </si>
  <si>
    <t>1ton,3.5kW</t>
  </si>
  <si>
    <t>농업생산기반시설물 안전대책시설(가드레일) 구매</t>
    <phoneticPr fontId="4" type="noConversion"/>
  </si>
  <si>
    <t>가드레일</t>
    <phoneticPr fontId="4" type="noConversion"/>
  </si>
  <si>
    <t>W4000XH870</t>
    <phoneticPr fontId="4" type="noConversion"/>
  </si>
  <si>
    <t>농업생산기반시설물 안전대책시설(난간, 사다리 등) 구매</t>
    <phoneticPr fontId="4" type="noConversion"/>
  </si>
  <si>
    <t>난간</t>
    <phoneticPr fontId="4" type="noConversion"/>
  </si>
  <si>
    <t>자동화시스템(TM/TC) 영상감시장치 구매</t>
    <phoneticPr fontId="4" type="noConversion"/>
  </si>
  <si>
    <t>영상감시장치</t>
    <phoneticPr fontId="4" type="noConversion"/>
  </si>
  <si>
    <t>200만화소이상</t>
    <phoneticPr fontId="4" type="noConversion"/>
  </si>
  <si>
    <t>EA</t>
    <phoneticPr fontId="4" type="noConversion"/>
  </si>
  <si>
    <t>수리시설물 장기계측 및 점검 용역</t>
    <phoneticPr fontId="4" type="noConversion"/>
  </si>
  <si>
    <t>033-240-9703</t>
    <phoneticPr fontId="4" type="noConversion"/>
  </si>
  <si>
    <t>비협정</t>
    <phoneticPr fontId="4" type="noConversion"/>
  </si>
  <si>
    <t>2026년 정선군 농업용 지하수 대수성시험 용역</t>
    <phoneticPr fontId="4" type="noConversion"/>
  </si>
  <si>
    <t>2026년 정선군 농업용 지하수 사후관리 용역</t>
    <phoneticPr fontId="4" type="noConversion"/>
  </si>
  <si>
    <t>농업용 공공관정 간이양수 및 점검 용역</t>
    <phoneticPr fontId="4" type="noConversion"/>
  </si>
  <si>
    <t>강원지역본부 기반사업부</t>
    <phoneticPr fontId="4" type="noConversion"/>
  </si>
  <si>
    <t>미정</t>
    <phoneticPr fontId="4" type="noConversion"/>
  </si>
  <si>
    <t>양덕원천 인공습지조성사업 전기공사 건설재해예방기술지도 용역</t>
  </si>
  <si>
    <t>고산지구 수리시설개보수사업 재해예방기술지도 용역</t>
    <phoneticPr fontId="4" type="noConversion"/>
  </si>
  <si>
    <t>학산지구 수리시설개보수사업(용배수로) 세부설계 용역</t>
    <phoneticPr fontId="4" type="noConversion"/>
  </si>
  <si>
    <t>근덕제2농공단지 준공인가 용역</t>
    <phoneticPr fontId="4" type="noConversion"/>
  </si>
  <si>
    <t>양민호</t>
    <phoneticPr fontId="4" type="noConversion"/>
  </si>
  <si>
    <t>033-650-3255</t>
    <phoneticPr fontId="4" type="noConversion"/>
  </si>
  <si>
    <t>느르지지구 대구획경지정리사업 토목공사 재해예방기술지도용역</t>
    <phoneticPr fontId="4" type="noConversion"/>
  </si>
  <si>
    <t>이준석</t>
    <phoneticPr fontId="4" type="noConversion"/>
  </si>
  <si>
    <t>033-450-1374</t>
    <phoneticPr fontId="4" type="noConversion"/>
  </si>
  <si>
    <t>운장지구 배수개선서업 폐기물처리 용역</t>
    <phoneticPr fontId="4" type="noConversion"/>
  </si>
  <si>
    <t>김지혜</t>
    <phoneticPr fontId="4" type="noConversion"/>
  </si>
  <si>
    <t>033-450-1375</t>
    <phoneticPr fontId="4" type="noConversion"/>
  </si>
  <si>
    <t>운장지구 배수개선서업 재해예방기술지도용역</t>
    <phoneticPr fontId="4" type="noConversion"/>
  </si>
  <si>
    <t>2025년 재해예방계측사업 설치공사</t>
    <phoneticPr fontId="4" type="noConversion"/>
  </si>
  <si>
    <t>철원군 기후변화대응 (MP) 용역</t>
    <phoneticPr fontId="4" type="noConversion"/>
  </si>
  <si>
    <t>2026 농촌공간계획제도 현장 전문가 육성 프로그램 운영 용역</t>
    <phoneticPr fontId="4" type="noConversion"/>
  </si>
  <si>
    <t>지하수자원관리사업 농촌지하수 현황 및 수리수질조사 용역</t>
    <phoneticPr fontId="4" type="noConversion"/>
  </si>
  <si>
    <t>지하수자원관리사업 관측공 점검 용역</t>
    <phoneticPr fontId="4" type="noConversion"/>
  </si>
  <si>
    <t>AI디지털처 AI데이터부</t>
    <phoneticPr fontId="4" type="noConversion"/>
  </si>
  <si>
    <t>AI디지털처 플랫폼운영부</t>
    <phoneticPr fontId="4" type="noConversion"/>
  </si>
  <si>
    <t>2026년 농어촌지하수관측망 설치공사</t>
  </si>
  <si>
    <t>2026년 재해예방계측사업 설치공사</t>
  </si>
  <si>
    <t>성낙원</t>
  </si>
  <si>
    <t>안금1리 취약지역생활여건개조사업 전기공사</t>
    <phoneticPr fontId="4" type="noConversion"/>
  </si>
  <si>
    <t>경기도</t>
    <phoneticPr fontId="4" type="noConversion"/>
  </si>
  <si>
    <t>전기</t>
    <phoneticPr fontId="4" type="noConversion"/>
  </si>
  <si>
    <t>이종우</t>
    <phoneticPr fontId="4" type="noConversion"/>
  </si>
  <si>
    <t>031-887-7563</t>
    <phoneticPr fontId="4" type="noConversion"/>
  </si>
  <si>
    <t>-</t>
    <phoneticPr fontId="4" type="noConversion"/>
  </si>
  <si>
    <t>국가계약법에 따른 추정가 2천만원 이하 용역계약</t>
    <phoneticPr fontId="4" type="noConversion"/>
  </si>
  <si>
    <t>안금1리 취약지역생활여건개조사업 통신공사</t>
    <phoneticPr fontId="4" type="noConversion"/>
  </si>
  <si>
    <t>통신</t>
    <phoneticPr fontId="4" type="noConversion"/>
  </si>
  <si>
    <t>2026년 천서1-2배수지선 농로 등 2건 보수공사</t>
    <phoneticPr fontId="4" type="noConversion"/>
  </si>
  <si>
    <t>경기지역본부 양평광주서울지사 농어촌사업부</t>
    <phoneticPr fontId="4" type="noConversion"/>
  </si>
  <si>
    <t>김일도</t>
    <phoneticPr fontId="4" type="noConversion"/>
  </si>
  <si>
    <t>031-770-8075</t>
    <phoneticPr fontId="4" type="noConversion"/>
  </si>
  <si>
    <t>2026년 지월양수장 흡입수조 단면보수공사</t>
    <phoneticPr fontId="4" type="noConversion"/>
  </si>
  <si>
    <t>031-770-8076</t>
  </si>
  <si>
    <t xml:space="preserve">2026년 천서1용수간선 등 10개소 수문보수공사 </t>
    <phoneticPr fontId="4" type="noConversion"/>
  </si>
  <si>
    <t>031-770-8077</t>
  </si>
  <si>
    <t>물왕저수지 수질개선사업지구 자동화 공사</t>
    <phoneticPr fontId="4" type="noConversion"/>
  </si>
  <si>
    <t>심홍섭</t>
    <phoneticPr fontId="4" type="noConversion"/>
  </si>
  <si>
    <t>031-240-4951</t>
    <phoneticPr fontId="4" type="noConversion"/>
  </si>
  <si>
    <t>묵안리 마을만들기 사업 다목적운동장 조성</t>
    <phoneticPr fontId="4" type="noConversion"/>
  </si>
  <si>
    <t>경기지역본부 연천포천가평지사 농어촌사업부</t>
    <phoneticPr fontId="4" type="noConversion"/>
  </si>
  <si>
    <t>김종혁</t>
    <phoneticPr fontId="4" type="noConversion"/>
  </si>
  <si>
    <t>031-860-8940</t>
    <phoneticPr fontId="4" type="noConversion"/>
  </si>
  <si>
    <t>한건용</t>
    <phoneticPr fontId="4" type="noConversion"/>
  </si>
  <si>
    <t>길상지구 수리시설개보수사업 토목(기계)공사</t>
  </si>
  <si>
    <t>망월지구 국가관리방조제 개보수사업 토목기계공사</t>
  </si>
  <si>
    <t>성제훈</t>
  </si>
  <si>
    <t>032-930-2523</t>
  </si>
  <si>
    <t>2026년 삼산면 유지관리공사</t>
  </si>
  <si>
    <t>032-930-2545</t>
  </si>
  <si>
    <t>2026년 송해면 강화읍 유지관리공사</t>
  </si>
  <si>
    <t>2026 화도면 양도면 파손농로보수공사</t>
  </si>
  <si>
    <t>난정양수장 기계실 전동셔터 교체</t>
  </si>
  <si>
    <t>032-930-2547</t>
  </si>
  <si>
    <t>강화옹진지사 관내 용배수로 분수문 보수공사</t>
  </si>
  <si>
    <t>032-930-2550</t>
  </si>
  <si>
    <t>영농기 급수대비 고려1용수간선 외 5개소 잠관준설공사</t>
  </si>
  <si>
    <t>032-930-2544</t>
  </si>
  <si>
    <t>하일배수갑문 사각자동문비교체공사</t>
  </si>
  <si>
    <t>미리내둘레길 수변산책로 정비사업 토목공사</t>
    <phoneticPr fontId="4" type="noConversion"/>
  </si>
  <si>
    <t>경기지역본부 안성지사 농어촌사업부</t>
    <phoneticPr fontId="4" type="noConversion"/>
  </si>
  <si>
    <t>안상규</t>
    <phoneticPr fontId="4" type="noConversion"/>
  </si>
  <si>
    <t>031-678-3547</t>
    <phoneticPr fontId="4" type="noConversion"/>
  </si>
  <si>
    <t>마둔저수지 둘레길 데크보수공사</t>
    <phoneticPr fontId="4" type="noConversion"/>
  </si>
  <si>
    <t>국가계약법시행령 제26조 제1항 제5호 가목</t>
  </si>
  <si>
    <t>원곡지구 수리시설정비사업 토목공사</t>
  </si>
  <si>
    <t>용설지구 수리시설정비사업 토목공사</t>
  </si>
  <si>
    <t>미양지구 수리시설정비사업 토목공사</t>
  </si>
  <si>
    <t>금사면 기초생활거점조성사업</t>
    <phoneticPr fontId="4" type="noConversion"/>
  </si>
  <si>
    <t>방향안내판</t>
    <phoneticPr fontId="4" type="noConversion"/>
  </si>
  <si>
    <t>L800xH2500</t>
    <phoneticPr fontId="4" type="noConversion"/>
  </si>
  <si>
    <t>안내판</t>
    <phoneticPr fontId="4" type="noConversion"/>
  </si>
  <si>
    <t>개</t>
    <phoneticPr fontId="4" type="noConversion"/>
  </si>
  <si>
    <t>O</t>
    <phoneticPr fontId="4" type="noConversion"/>
  </si>
  <si>
    <t>경기지역본부 여주이천지사 농어촌사업부</t>
    <phoneticPr fontId="4" type="noConversion"/>
  </si>
  <si>
    <t>최영균</t>
    <phoneticPr fontId="4" type="noConversion"/>
  </si>
  <si>
    <t>031-887-7506</t>
    <phoneticPr fontId="4" type="noConversion"/>
  </si>
  <si>
    <t>이형수로관</t>
    <phoneticPr fontId="4" type="noConversion"/>
  </si>
  <si>
    <t>D300</t>
    <phoneticPr fontId="4" type="noConversion"/>
  </si>
  <si>
    <t>인조화강석블럭</t>
    <phoneticPr fontId="4" type="noConversion"/>
  </si>
  <si>
    <t>투수 T60</t>
  </si>
  <si>
    <t>블록</t>
    <phoneticPr fontId="4" type="noConversion"/>
  </si>
  <si>
    <t>투수 T80</t>
  </si>
  <si>
    <t>m2</t>
    <phoneticPr fontId="4" type="noConversion"/>
  </si>
  <si>
    <t>설성면 기초생활거점 조성사업</t>
    <phoneticPr fontId="4" type="noConversion"/>
  </si>
  <si>
    <t>철근콘크리트용봉강(이형봉강)</t>
    <phoneticPr fontId="4" type="noConversion"/>
  </si>
  <si>
    <t>SD400, D10</t>
    <phoneticPr fontId="4" type="noConversion"/>
  </si>
  <si>
    <t>건축</t>
    <phoneticPr fontId="4" type="noConversion"/>
  </si>
  <si>
    <t>ton</t>
    <phoneticPr fontId="4" type="noConversion"/>
  </si>
  <si>
    <t>신이철</t>
    <phoneticPr fontId="4" type="noConversion"/>
  </si>
  <si>
    <t>031-887-7515</t>
    <phoneticPr fontId="4" type="noConversion"/>
  </si>
  <si>
    <t>장호원읍 농촌중심지 활성화사업</t>
    <phoneticPr fontId="4" type="noConversion"/>
  </si>
  <si>
    <t>옥외용벤치</t>
    <phoneticPr fontId="4" type="noConversion"/>
  </si>
  <si>
    <t>6인용</t>
    <phoneticPr fontId="4" type="noConversion"/>
  </si>
  <si>
    <t>토목</t>
    <phoneticPr fontId="4" type="noConversion"/>
  </si>
  <si>
    <t>황종우</t>
    <phoneticPr fontId="4" type="noConversion"/>
  </si>
  <si>
    <t>031-887-7543</t>
    <phoneticPr fontId="4" type="noConversion"/>
  </si>
  <si>
    <t>흡음용마감재</t>
    <phoneticPr fontId="4" type="noConversion"/>
  </si>
  <si>
    <t>600*1200</t>
  </si>
  <si>
    <t>태양광발전장치</t>
    <phoneticPr fontId="4" type="noConversion"/>
  </si>
  <si>
    <t>49.14kw</t>
    <phoneticPr fontId="4" type="noConversion"/>
  </si>
  <si>
    <t>조</t>
    <phoneticPr fontId="4" type="noConversion"/>
  </si>
  <si>
    <t>전기자동차용충전장치</t>
    <phoneticPr fontId="4" type="noConversion"/>
  </si>
  <si>
    <t>100kw</t>
    <phoneticPr fontId="4" type="noConversion"/>
  </si>
  <si>
    <t>세종대왕면 기초생활거점조성사업</t>
    <phoneticPr fontId="4" type="noConversion"/>
  </si>
  <si>
    <t>빌딩자동제어제작설치</t>
    <phoneticPr fontId="4" type="noConversion"/>
  </si>
  <si>
    <t>ccms, ddc-cp</t>
    <phoneticPr fontId="4" type="noConversion"/>
  </si>
  <si>
    <t>맹주필</t>
    <phoneticPr fontId="4" type="noConversion"/>
  </si>
  <si>
    <t>031-887-7568</t>
    <phoneticPr fontId="4" type="noConversion"/>
  </si>
  <si>
    <t>온수탱크</t>
    <phoneticPr fontId="4" type="noConversion"/>
  </si>
  <si>
    <t>3000L</t>
    <phoneticPr fontId="4" type="noConversion"/>
  </si>
  <si>
    <t>계전2리 취약지역생활여건개조사업</t>
    <phoneticPr fontId="4" type="noConversion"/>
  </si>
  <si>
    <t>6000x2200</t>
    <phoneticPr fontId="4" type="noConversion"/>
  </si>
  <si>
    <t>양나래</t>
    <phoneticPr fontId="4" type="noConversion"/>
  </si>
  <si>
    <t>031-770-8032</t>
    <phoneticPr fontId="4" type="noConversion"/>
  </si>
  <si>
    <t>아스팔트콘크리트</t>
    <phoneticPr fontId="4" type="noConversion"/>
  </si>
  <si>
    <t>BB-2,WC-2</t>
    <phoneticPr fontId="4" type="noConversion"/>
  </si>
  <si>
    <t>TON</t>
    <phoneticPr fontId="4" type="noConversion"/>
  </si>
  <si>
    <t>6개소</t>
    <phoneticPr fontId="4" type="noConversion"/>
  </si>
  <si>
    <t>과림지구 수리시설개보수사업 토목공사</t>
    <phoneticPr fontId="4" type="noConversion"/>
  </si>
  <si>
    <t>차양</t>
    <phoneticPr fontId="4" type="noConversion"/>
  </si>
  <si>
    <t>㎡</t>
    <phoneticPr fontId="4" type="noConversion"/>
  </si>
  <si>
    <t>경기지역본부 화성수원지사 농어촌사업부</t>
    <phoneticPr fontId="4" type="noConversion"/>
  </si>
  <si>
    <t>왕징, 백학지구 농업생산기반시설 유지보수공사 지급자재(압력용경질폴리염화비닐관)</t>
    <phoneticPr fontId="4" type="noConversion"/>
  </si>
  <si>
    <t>압력용경질폴리염화비닐관</t>
    <phoneticPr fontId="4" type="noConversion"/>
  </si>
  <si>
    <t>D200mm*6m</t>
    <phoneticPr fontId="4" type="noConversion"/>
  </si>
  <si>
    <t>○</t>
    <phoneticPr fontId="4" type="noConversion"/>
  </si>
  <si>
    <t>경기지역본부 연천포천가평지사 수자원관리부</t>
    <phoneticPr fontId="4" type="noConversion"/>
  </si>
  <si>
    <t>심우경</t>
    <phoneticPr fontId="4" type="noConversion"/>
  </si>
  <si>
    <t>031-860-8935</t>
    <phoneticPr fontId="4" type="noConversion"/>
  </si>
  <si>
    <t>아미지구 지표수보강개발사업 지급자재(수로관)-건널목</t>
    <phoneticPr fontId="4" type="noConversion"/>
  </si>
  <si>
    <t>철근콘크리트용배수로관</t>
    <phoneticPr fontId="4" type="noConversion"/>
  </si>
  <si>
    <t>500*500*2000</t>
    <phoneticPr fontId="4" type="noConversion"/>
  </si>
  <si>
    <t>방성경</t>
    <phoneticPr fontId="4" type="noConversion"/>
  </si>
  <si>
    <t>031-860-8944</t>
    <phoneticPr fontId="4" type="noConversion"/>
  </si>
  <si>
    <t>동이지구 지표수보강개발사업 지급자재(수도용 폴리에틸렌관)</t>
    <phoneticPr fontId="4" type="noConversion"/>
  </si>
  <si>
    <t>수도용 폴리에틸렌관</t>
    <phoneticPr fontId="4" type="noConversion"/>
  </si>
  <si>
    <t>PE100/SDR17/PN10</t>
    <phoneticPr fontId="4" type="noConversion"/>
  </si>
  <si>
    <t>M</t>
    <phoneticPr fontId="4" type="noConversion"/>
  </si>
  <si>
    <t>이창학</t>
    <phoneticPr fontId="4" type="noConversion"/>
  </si>
  <si>
    <t>031-860-8942</t>
    <phoneticPr fontId="4" type="noConversion"/>
  </si>
  <si>
    <t>아미2지구 지표수보강개발사업 지급자재(레미콘)</t>
    <phoneticPr fontId="4" type="noConversion"/>
  </si>
  <si>
    <t>25-24-120,25-21-80,25-18-80</t>
    <phoneticPr fontId="4" type="noConversion"/>
  </si>
  <si>
    <t>M2</t>
    <phoneticPr fontId="4" type="noConversion"/>
  </si>
  <si>
    <t>아미2지구 지표수보강개발사업 지급자재(철근)</t>
    <phoneticPr fontId="4" type="noConversion"/>
  </si>
  <si>
    <t>철근콘크리트용봉강</t>
    <phoneticPr fontId="4" type="noConversion"/>
  </si>
  <si>
    <t>SD400 D13 / SD400 D16</t>
    <phoneticPr fontId="4" type="noConversion"/>
  </si>
  <si>
    <t>맨홀펌프, 자가펌프</t>
    <phoneticPr fontId="4" type="noConversion"/>
  </si>
  <si>
    <t>Φ50mm×0.2㎥/min×10.0mH</t>
    <phoneticPr fontId="4" type="noConversion"/>
  </si>
  <si>
    <t>경기지역본부 강화옹진지사 농어촌사업부</t>
    <phoneticPr fontId="4" type="noConversion"/>
  </si>
  <si>
    <t>이아라</t>
    <phoneticPr fontId="4" type="noConversion"/>
  </si>
  <si>
    <t>032-930-2529</t>
    <phoneticPr fontId="4" type="noConversion"/>
  </si>
  <si>
    <t>국가계약법 시행령 제26조 제1항 제3호 바목</t>
    <phoneticPr fontId="4" type="noConversion"/>
  </si>
  <si>
    <t>연속회분식처리기</t>
    <phoneticPr fontId="4" type="noConversion"/>
  </si>
  <si>
    <t>Ø900, 8.0㎏O₂/hr</t>
    <phoneticPr fontId="4" type="noConversion"/>
  </si>
  <si>
    <t>국가계약법 시행령 제26조 제1항 제2호 아목</t>
    <phoneticPr fontId="4" type="noConversion"/>
  </si>
  <si>
    <t>중앙지구 수리시설개보수사업</t>
  </si>
  <si>
    <t>HD13~HD25</t>
  </si>
  <si>
    <t>○</t>
  </si>
  <si>
    <t>이면로</t>
  </si>
  <si>
    <t>032-930-2556</t>
  </si>
  <si>
    <t>H600*W2000</t>
  </si>
  <si>
    <t>전민준</t>
    <phoneticPr fontId="4" type="noConversion"/>
  </si>
  <si>
    <t>031-980-8163</t>
    <phoneticPr fontId="4" type="noConversion"/>
  </si>
  <si>
    <t>일체식문비</t>
  </si>
  <si>
    <t>1200*2000</t>
  </si>
  <si>
    <t>교량용난간</t>
  </si>
  <si>
    <t>850*2000</t>
  </si>
  <si>
    <t>자체조달</t>
    <phoneticPr fontId="4" type="noConversion"/>
  </si>
  <si>
    <t>포승읍 농촌중심지활성화사업</t>
    <phoneticPr fontId="4" type="noConversion"/>
  </si>
  <si>
    <t>금속난간</t>
  </si>
  <si>
    <t>기류순환팬</t>
  </si>
  <si>
    <t>전기히트펌프등</t>
  </si>
  <si>
    <t>미리내둘레길 수변산책로 정비사업</t>
    <phoneticPr fontId="4" type="noConversion"/>
  </si>
  <si>
    <t>700x1200</t>
    <phoneticPr fontId="4" type="noConversion"/>
  </si>
  <si>
    <t>1600x440x884</t>
    <phoneticPr fontId="4" type="noConversion"/>
  </si>
  <si>
    <t>벤치</t>
    <phoneticPr fontId="4" type="noConversion"/>
  </si>
  <si>
    <t>금속제기타울타리</t>
    <phoneticPr fontId="4" type="noConversion"/>
  </si>
  <si>
    <t>2000x1000</t>
    <phoneticPr fontId="4" type="noConversion"/>
  </si>
  <si>
    <t>울타리</t>
    <phoneticPr fontId="4" type="noConversion"/>
  </si>
  <si>
    <t>경간</t>
    <phoneticPr fontId="4" type="noConversion"/>
  </si>
  <si>
    <t>보행캐트</t>
    <phoneticPr fontId="4" type="noConversion"/>
  </si>
  <si>
    <t>1000xt30</t>
    <phoneticPr fontId="4" type="noConversion"/>
  </si>
  <si>
    <t xml:space="preserve"> 보행매트</t>
    <phoneticPr fontId="4" type="noConversion"/>
  </si>
  <si>
    <t>m</t>
    <phoneticPr fontId="4" type="noConversion"/>
  </si>
  <si>
    <t>마전2리 취약지역생활여건개조사업</t>
    <phoneticPr fontId="4" type="noConversion"/>
  </si>
  <si>
    <t>#78(표층용)</t>
    <phoneticPr fontId="4" type="noConversion"/>
  </si>
  <si>
    <t>아스콘</t>
    <phoneticPr fontId="4" type="noConversion"/>
  </si>
  <si>
    <t>수도용덕타일주철관</t>
    <phoneticPr fontId="4" type="noConversion"/>
  </si>
  <si>
    <t>80㎜x6ｍ(에폭시)</t>
  </si>
  <si>
    <t>배수관</t>
    <phoneticPr fontId="4" type="noConversion"/>
  </si>
  <si>
    <t>퍼걸러</t>
    <phoneticPr fontId="4" type="noConversion"/>
  </si>
  <si>
    <t>6.6×6.098×5.1m</t>
    <phoneticPr fontId="4" type="noConversion"/>
  </si>
  <si>
    <t>디자인형울타리</t>
    <phoneticPr fontId="4" type="noConversion"/>
  </si>
  <si>
    <t>2000×1200</t>
    <phoneticPr fontId="4" type="noConversion"/>
  </si>
  <si>
    <t>고삼호수 수변경관조성사업</t>
    <phoneticPr fontId="4" type="noConversion"/>
  </si>
  <si>
    <t>신호등주</t>
    <phoneticPr fontId="4" type="noConversion"/>
  </si>
  <si>
    <t>신호등</t>
    <phoneticPr fontId="4" type="noConversion"/>
  </si>
  <si>
    <t>이연호</t>
    <phoneticPr fontId="4" type="noConversion"/>
  </si>
  <si>
    <t>031-678-3561</t>
    <phoneticPr fontId="4" type="noConversion"/>
  </si>
  <si>
    <t>LED투광등기구</t>
    <phoneticPr fontId="4" type="noConversion"/>
  </si>
  <si>
    <t>150W</t>
    <phoneticPr fontId="4" type="noConversion"/>
  </si>
  <si>
    <t>투광등</t>
    <phoneticPr fontId="4" type="noConversion"/>
  </si>
  <si>
    <t>가로등점멸기</t>
    <phoneticPr fontId="4" type="noConversion"/>
  </si>
  <si>
    <t>GPS 단방향</t>
    <phoneticPr fontId="4" type="noConversion"/>
  </si>
  <si>
    <t>점멸기</t>
    <phoneticPr fontId="4" type="noConversion"/>
  </si>
  <si>
    <t>교통신호제어기</t>
    <phoneticPr fontId="4" type="noConversion"/>
  </si>
  <si>
    <t>GPS식</t>
    <phoneticPr fontId="4" type="noConversion"/>
  </si>
  <si>
    <t>제어기</t>
    <phoneticPr fontId="4" type="noConversion"/>
  </si>
  <si>
    <t>구내방송장치</t>
    <phoneticPr fontId="4" type="noConversion"/>
  </si>
  <si>
    <t>방송용</t>
    <phoneticPr fontId="4" type="noConversion"/>
  </si>
  <si>
    <t>구내방송</t>
    <phoneticPr fontId="4" type="noConversion"/>
  </si>
  <si>
    <t>오니산지구 수리시설개보수사업 세부설계 용역</t>
    <phoneticPr fontId="4" type="noConversion"/>
  </si>
  <si>
    <t>경기지역본부 기반사업부</t>
    <phoneticPr fontId="4" type="noConversion"/>
  </si>
  <si>
    <t>박휘정</t>
    <phoneticPr fontId="4" type="noConversion"/>
  </si>
  <si>
    <t>031-250-3622</t>
    <phoneticPr fontId="4" type="noConversion"/>
  </si>
  <si>
    <t>외포 하수처리장 확충사업(증설) 기본 및 실시설계 용역</t>
    <phoneticPr fontId="4" type="noConversion"/>
  </si>
  <si>
    <t>PQ</t>
  </si>
  <si>
    <t>경기지역본부 농어촌계획부</t>
    <phoneticPr fontId="4" type="noConversion"/>
  </si>
  <si>
    <t>이규성</t>
    <phoneticPr fontId="4" type="noConversion"/>
  </si>
  <si>
    <t>031-250-3638</t>
    <phoneticPr fontId="4" type="noConversion"/>
  </si>
  <si>
    <t>양감면 기초생활거점조성사업 기본계획 수립 용역</t>
    <phoneticPr fontId="4" type="noConversion"/>
  </si>
  <si>
    <t>강천면 기초생활거점조성사업 기본 및 실시설계 용역</t>
    <phoneticPr fontId="4" type="noConversion"/>
  </si>
  <si>
    <t>임성훈</t>
    <phoneticPr fontId="4" type="noConversion"/>
  </si>
  <si>
    <t>031-250-3019</t>
    <phoneticPr fontId="4" type="noConversion"/>
  </si>
  <si>
    <t>2026년 경기어촌특화지원센터 찾아가는 현장컨설팅 및 바다가꿈 프로젝트</t>
    <phoneticPr fontId="4" type="noConversion"/>
  </si>
  <si>
    <t>2026년 경기어촌특화지원센터 체험마을 홍보용 영상 제작 및 온라인 채널 운영 교육</t>
    <phoneticPr fontId="4" type="noConversion"/>
  </si>
  <si>
    <t>2026년 경기어촌특화지원센터 박람회 홍보부스 설치 및 운영대행</t>
    <phoneticPr fontId="4" type="noConversion"/>
  </si>
  <si>
    <t>용인시 농업용 공공관정 사후관리 용역</t>
    <phoneticPr fontId="4" type="noConversion"/>
  </si>
  <si>
    <t>경기지역본부 지하수지질부</t>
    <phoneticPr fontId="4" type="noConversion"/>
  </si>
  <si>
    <t>엄재연</t>
    <phoneticPr fontId="4" type="noConversion"/>
  </si>
  <si>
    <t>031-250-3623</t>
    <phoneticPr fontId="4" type="noConversion"/>
  </si>
  <si>
    <t>평택지사 공사관리 지하수시설물 유지관리용역(1공구)</t>
    <phoneticPr fontId="4" type="noConversion"/>
  </si>
  <si>
    <t>김소미</t>
    <phoneticPr fontId="4" type="noConversion"/>
  </si>
  <si>
    <t>031-250-3061</t>
    <phoneticPr fontId="4" type="noConversion"/>
  </si>
  <si>
    <t>여주이천지사 등 공사관리 지하수시설물 유지관리용역(2공구)</t>
    <phoneticPr fontId="4" type="noConversion"/>
  </si>
  <si>
    <t>옹덕/옹송지구 농촌지하수 현황조사 및 수리수질조사 용역</t>
    <phoneticPr fontId="4" type="noConversion"/>
  </si>
  <si>
    <t>이응상</t>
    <phoneticPr fontId="4" type="noConversion"/>
  </si>
  <si>
    <t>031-250-3089</t>
    <phoneticPr fontId="4" type="noConversion"/>
  </si>
  <si>
    <t>2026년 여감지구 스마트지하수관리 용역</t>
    <phoneticPr fontId="4" type="noConversion"/>
  </si>
  <si>
    <t>2026년 지하수자원관리사업 지질조사 용역</t>
    <phoneticPr fontId="4" type="noConversion"/>
  </si>
  <si>
    <t>호법주미지구 지하수함양사업 실시설계 용역</t>
    <phoneticPr fontId="4" type="noConversion"/>
  </si>
  <si>
    <t>서효경</t>
    <phoneticPr fontId="4" type="noConversion"/>
  </si>
  <si>
    <t>031-250-3625</t>
    <phoneticPr fontId="4" type="noConversion"/>
  </si>
  <si>
    <t>화성시 지하수 보조측정망 운영관리 시스템 구축 용역</t>
    <phoneticPr fontId="4" type="noConversion"/>
  </si>
  <si>
    <t>이천시 농업용공공관정 사후관리 용역</t>
    <phoneticPr fontId="4" type="noConversion"/>
  </si>
  <si>
    <t>김진성</t>
    <phoneticPr fontId="4" type="noConversion"/>
  </si>
  <si>
    <t>031-250-3613</t>
    <phoneticPr fontId="4" type="noConversion"/>
  </si>
  <si>
    <t>00골프장 토양오염정화 산지복구 감리 용역</t>
    <phoneticPr fontId="4" type="noConversion"/>
  </si>
  <si>
    <t>경기지역본부 토양환경복원단</t>
    <phoneticPr fontId="4" type="noConversion"/>
  </si>
  <si>
    <t>오주화</t>
    <phoneticPr fontId="4" type="noConversion"/>
  </si>
  <si>
    <t>070-4047-7179</t>
    <phoneticPr fontId="4" type="noConversion"/>
  </si>
  <si>
    <t>강천지구 수리시설개보수사업 재해예방기술지도용역</t>
    <phoneticPr fontId="4" type="noConversion"/>
  </si>
  <si>
    <t>강천지구 수리시설개보수사업 폐기물 처리 용역</t>
    <phoneticPr fontId="4" type="noConversion"/>
  </si>
  <si>
    <t>용문면 농촌중심지활성화사업 지역역량강화용역</t>
    <phoneticPr fontId="4" type="noConversion"/>
  </si>
  <si>
    <t>양동면 기초생활거점조성사업 지역역량강화용역</t>
    <phoneticPr fontId="4" type="noConversion"/>
  </si>
  <si>
    <t>청운면 기초생활거점조성사업 지역역량강화용역</t>
    <phoneticPr fontId="4" type="noConversion"/>
  </si>
  <si>
    <t>지평면(2단계) 기초생활거점조성사업 지역역량강화용역</t>
    <phoneticPr fontId="4" type="noConversion"/>
  </si>
  <si>
    <t>단월면(2단계) 기초생활거점조성사업 지역역량강화용역</t>
    <phoneticPr fontId="4" type="noConversion"/>
  </si>
  <si>
    <t>우정양수장 우정간선 2호기 펌프 분해 조립 용역</t>
    <phoneticPr fontId="4" type="noConversion"/>
  </si>
  <si>
    <t>왕송생태습지 예초작업 용역</t>
    <phoneticPr fontId="4" type="noConversion"/>
  </si>
  <si>
    <t>상판리 마을만들기 기본계획 및 실시설계</t>
    <phoneticPr fontId="4" type="noConversion"/>
  </si>
  <si>
    <t>월롱지구 수리시설개보수사업 건설사업감리 용역</t>
    <phoneticPr fontId="4" type="noConversion"/>
  </si>
  <si>
    <t>해당</t>
    <phoneticPr fontId="4" type="noConversion"/>
  </si>
  <si>
    <t>경기지역본부 파주지사 농어촌사업부</t>
    <phoneticPr fontId="4" type="noConversion"/>
  </si>
  <si>
    <t>김종윤</t>
    <phoneticPr fontId="4" type="noConversion"/>
  </si>
  <si>
    <t>031-950-3253</t>
    <phoneticPr fontId="4" type="noConversion"/>
  </si>
  <si>
    <t>월롱지구 수리시설개보수사업 토목공사 재해예방기술지도 용역</t>
    <phoneticPr fontId="4" type="noConversion"/>
  </si>
  <si>
    <t>월롱지구 수리시설개보수사업 토목공사 폐기물처리 용역</t>
    <phoneticPr fontId="4" type="noConversion"/>
  </si>
  <si>
    <t>마지지구 수리시설개보수사업 토목공사 재해예방기술지도 용역</t>
    <phoneticPr fontId="4" type="noConversion"/>
  </si>
  <si>
    <t>일반</t>
    <phoneticPr fontId="4" type="noConversion"/>
  </si>
  <si>
    <t>운천지구 수리시설개보수사업 토목공사 재해예방기술지도 용역</t>
    <phoneticPr fontId="4" type="noConversion"/>
  </si>
  <si>
    <t>031-950-3288</t>
    <phoneticPr fontId="4" type="noConversion"/>
  </si>
  <si>
    <t>운천지구 수리시설개보수사업 토목공사 폐기물처리 용역</t>
    <phoneticPr fontId="4" type="noConversion"/>
  </si>
  <si>
    <t>영흥 하수관로 정비사업 전기공사 재해예방기술지도 용역</t>
  </si>
  <si>
    <t>내천2지구 배수개선사업 제방안정성검토용역</t>
    <phoneticPr fontId="4" type="noConversion"/>
  </si>
  <si>
    <t>오원석</t>
    <phoneticPr fontId="4" type="noConversion"/>
  </si>
  <si>
    <t>김지철</t>
    <phoneticPr fontId="4" type="noConversion"/>
  </si>
  <si>
    <t>한진수</t>
    <phoneticPr fontId="4" type="noConversion"/>
  </si>
  <si>
    <t>도현지</t>
    <phoneticPr fontId="4" type="noConversion"/>
  </si>
  <si>
    <t>신원지구 배수개선사업 토목기계건축공사</t>
    <phoneticPr fontId="4" type="noConversion"/>
  </si>
  <si>
    <t>마지지구 배수개선사업 토목공사</t>
    <phoneticPr fontId="4" type="noConversion"/>
  </si>
  <si>
    <t>문내지구 배수개선사업 토목공사</t>
    <phoneticPr fontId="4" type="noConversion"/>
  </si>
  <si>
    <t>개군대신다목적농촌용수개발사업 토목건축기계공사</t>
    <phoneticPr fontId="4" type="noConversion"/>
  </si>
  <si>
    <t>봉서1호 수리시설정비사업 토목공사</t>
    <phoneticPr fontId="4" type="noConversion"/>
  </si>
  <si>
    <t>수내1호 수리시설정비사업 토목공사</t>
    <phoneticPr fontId="4" type="noConversion"/>
  </si>
  <si>
    <t>2026년도 연천지역 용배수로 소규모 보수공사</t>
    <phoneticPr fontId="4" type="noConversion"/>
  </si>
  <si>
    <t>2026년도 포천지역 용배수로 소규모 보수공사</t>
    <phoneticPr fontId="4" type="noConversion"/>
  </si>
  <si>
    <t>비상예경보방송기기 보수공사</t>
    <phoneticPr fontId="4" type="noConversion"/>
  </si>
  <si>
    <t>유정호숫길 조성사업 토목공사</t>
    <phoneticPr fontId="4" type="noConversion"/>
  </si>
  <si>
    <t>국가계약법 시행령 제26조 제1항 제5호 아목</t>
    <phoneticPr fontId="4" type="noConversion"/>
  </si>
  <si>
    <t>백사면 농촌중심지활성화사업 기본계획 수립 용역</t>
    <phoneticPr fontId="4" type="noConversion"/>
  </si>
  <si>
    <t>부발읍 농촌중심지활성화사업 기본계획 수립 용역</t>
    <phoneticPr fontId="4" type="noConversion"/>
  </si>
  <si>
    <t>2026년 수리시설물 재해예방 장기계측 용역</t>
    <phoneticPr fontId="4" type="noConversion"/>
  </si>
  <si>
    <t>2026년 서울시 오염지하수 모니터링 및 저감분석 평가 용역</t>
    <phoneticPr fontId="4" type="noConversion"/>
  </si>
  <si>
    <t>캠프 레드클라우드 정화검증용역</t>
    <phoneticPr fontId="4" type="noConversion"/>
  </si>
  <si>
    <t>캠프 레드클라우드 건축물 해체 감리용역</t>
    <phoneticPr fontId="4" type="noConversion"/>
  </si>
  <si>
    <t>2026년 경남 1권역 배수펌프장(제진기) 긴급 점검 및 정비공사</t>
    <phoneticPr fontId="4" type="noConversion"/>
  </si>
  <si>
    <t>경남지역본부 스마트그린부</t>
    <phoneticPr fontId="4" type="noConversion"/>
  </si>
  <si>
    <t>강병우</t>
    <phoneticPr fontId="4" type="noConversion"/>
  </si>
  <si>
    <t>2026년 경남 2권역 배수펌프장(제진기) 긴급 점검 및 정비공사</t>
    <phoneticPr fontId="4" type="noConversion"/>
  </si>
  <si>
    <t>2026년 경남 3권역 배수펌프장(제진기) 긴급 점검 및 정비공사</t>
    <phoneticPr fontId="4" type="noConversion"/>
  </si>
  <si>
    <t>경상남도</t>
    <phoneticPr fontId="4" type="noConversion"/>
  </si>
  <si>
    <t>수의시담</t>
    <phoneticPr fontId="4" type="noConversion"/>
  </si>
  <si>
    <t>경남지역본부 지하수지질부</t>
    <phoneticPr fontId="4" type="noConversion"/>
  </si>
  <si>
    <t>이상훈</t>
    <phoneticPr fontId="4" type="noConversion"/>
  </si>
  <si>
    <t>055-269-9427</t>
    <phoneticPr fontId="4" type="noConversion"/>
  </si>
  <si>
    <t>제한적최저가(낙찰하한율)</t>
    <phoneticPr fontId="4" type="noConversion"/>
  </si>
  <si>
    <t>055-269-9426</t>
    <phoneticPr fontId="4" type="noConversion"/>
  </si>
  <si>
    <t>원산 등 3지구 재해예방계측 통신설비공사</t>
    <phoneticPr fontId="4" type="noConversion"/>
  </si>
  <si>
    <t>적격심사제</t>
    <phoneticPr fontId="4" type="noConversion"/>
  </si>
  <si>
    <t>한승호</t>
    <phoneticPr fontId="4" type="noConversion"/>
  </si>
  <si>
    <t>055-269-9428</t>
    <phoneticPr fontId="4" type="noConversion"/>
  </si>
  <si>
    <t>명진 등 5지구  재해예방계측 통신설비공사</t>
    <phoneticPr fontId="4" type="noConversion"/>
  </si>
  <si>
    <t>둔암 등 5지구  재해예방계측 통신설비공사</t>
    <phoneticPr fontId="4" type="noConversion"/>
  </si>
  <si>
    <t>서상진</t>
    <phoneticPr fontId="4" type="noConversion"/>
  </si>
  <si>
    <t>055-269-9429</t>
    <phoneticPr fontId="4" type="noConversion"/>
  </si>
  <si>
    <t>삽다리 등 6지구  재해예방계측 통신설비공사</t>
    <phoneticPr fontId="4" type="noConversion"/>
  </si>
  <si>
    <t>병산 등 6지구  재해예방계측 통신설비공사</t>
    <phoneticPr fontId="4" type="noConversion"/>
  </si>
  <si>
    <t>오천 등 6지구  재해예방계측 통신설비공사</t>
    <phoneticPr fontId="4" type="noConversion"/>
  </si>
  <si>
    <t>죽전 등 6지구  재해예방계측 통신설비공사</t>
    <phoneticPr fontId="4" type="noConversion"/>
  </si>
  <si>
    <t>퇴천 등 5지구  재해예방계측 통신설비공사</t>
    <phoneticPr fontId="4" type="noConversion"/>
  </si>
  <si>
    <t>감동 등 6지구  재해예방계측 통신설비공사</t>
    <phoneticPr fontId="4" type="noConversion"/>
  </si>
  <si>
    <t>추연우</t>
    <phoneticPr fontId="4" type="noConversion"/>
  </si>
  <si>
    <t>055-269-9430</t>
    <phoneticPr fontId="4" type="noConversion"/>
  </si>
  <si>
    <t>송원 등 4지구  재해예방계측 통신설비공사</t>
    <phoneticPr fontId="4" type="noConversion"/>
  </si>
  <si>
    <t>골안 등 5지구  재해예방계측 통신설비공사</t>
    <phoneticPr fontId="4" type="noConversion"/>
  </si>
  <si>
    <t>2026년 창녕군 지하수보조측정망 착정공사</t>
    <phoneticPr fontId="4" type="noConversion"/>
  </si>
  <si>
    <t>기타</t>
    <phoneticPr fontId="4" type="noConversion"/>
  </si>
  <si>
    <t>2026년 지하수자원관리사업 지하수 관측공 설치공사</t>
    <phoneticPr fontId="4" type="noConversion"/>
  </si>
  <si>
    <t>김지헌</t>
    <phoneticPr fontId="4" type="noConversion"/>
  </si>
  <si>
    <t>055-269-9424</t>
    <phoneticPr fontId="4" type="noConversion"/>
  </si>
  <si>
    <t>생림 1-0-1 용수지거 외 2개소 유지관리 공사</t>
    <phoneticPr fontId="4" type="noConversion"/>
  </si>
  <si>
    <t>경남지역본부 김해양산부산지사 농지은행관리부</t>
    <phoneticPr fontId="4" type="noConversion"/>
  </si>
  <si>
    <t>이호종</t>
    <phoneticPr fontId="4" type="noConversion"/>
  </si>
  <si>
    <t>055-320-4842</t>
    <phoneticPr fontId="4" type="noConversion"/>
  </si>
  <si>
    <t>국가계약법 시행령 제26조제1항제5호가목</t>
    <phoneticPr fontId="4" type="noConversion"/>
  </si>
  <si>
    <t>생림 2-0-2 용수지거 외 1개소 유지관리 공사</t>
    <phoneticPr fontId="4" type="noConversion"/>
  </si>
  <si>
    <t>경남지역본부 김해양산부산지사 농지은행관리부</t>
  </si>
  <si>
    <t>월당 1-0-4 용수지거 외 1개소 개거 숭상 공사</t>
    <phoneticPr fontId="4" type="noConversion"/>
  </si>
  <si>
    <t>대사3구마을 배수로 정비공사</t>
    <phoneticPr fontId="4" type="noConversion"/>
  </si>
  <si>
    <t>송정지구 수리시설개보수사업 토목공사</t>
    <phoneticPr fontId="4" type="noConversion"/>
  </si>
  <si>
    <t>진기현</t>
    <phoneticPr fontId="4" type="noConversion"/>
  </si>
  <si>
    <t>052-290-5327</t>
    <phoneticPr fontId="4" type="noConversion"/>
  </si>
  <si>
    <t>신흥지구 취약지역생활여건개조사업 전기공사</t>
    <phoneticPr fontId="4" type="noConversion"/>
  </si>
  <si>
    <t>신흥지구 취약지역생활여건개조사업 통신공사</t>
    <phoneticPr fontId="4" type="noConversion"/>
  </si>
  <si>
    <t>견유 권역단위거점개발사업 토목건축공사</t>
    <phoneticPr fontId="4" type="noConversion"/>
  </si>
  <si>
    <t>견유 권역단위거점개발사업 전기공사</t>
    <phoneticPr fontId="4" type="noConversion"/>
  </si>
  <si>
    <t>견유 권역단위거점개발사업 통신공사</t>
    <phoneticPr fontId="4" type="noConversion"/>
  </si>
  <si>
    <t>견유 권역단위거점개발사업 소방공사</t>
    <phoneticPr fontId="4" type="noConversion"/>
  </si>
  <si>
    <t>회화면 농촌중심지활성화사업 조경공사</t>
    <phoneticPr fontId="4" type="noConversion"/>
  </si>
  <si>
    <t xml:space="preserve">회화면중심지활성화사업 </t>
    <phoneticPr fontId="4" type="noConversion"/>
  </si>
  <si>
    <t>학동 권역단위 거점개발사업 마을정비공사</t>
    <phoneticPr fontId="4" type="noConversion"/>
  </si>
  <si>
    <t>송포 권역단위 거점개발사업 토목건축공사(2단계)</t>
    <phoneticPr fontId="4" type="noConversion"/>
  </si>
  <si>
    <t>박태영</t>
    <phoneticPr fontId="4" type="noConversion"/>
  </si>
  <si>
    <t>055-670-7051</t>
    <phoneticPr fontId="4" type="noConversion"/>
  </si>
  <si>
    <t>송포 권역단위 거점개발사업 전기공사(2단계)</t>
    <phoneticPr fontId="4" type="noConversion"/>
  </si>
  <si>
    <t>부포지구 취약지역생활여건개조사업 시설공사</t>
    <phoneticPr fontId="4" type="noConversion"/>
  </si>
  <si>
    <t>김귀봉</t>
    <phoneticPr fontId="4" type="noConversion"/>
  </si>
  <si>
    <t>055-670-7054</t>
    <phoneticPr fontId="4" type="noConversion"/>
  </si>
  <si>
    <t>양촌마을 취약지역생활여건개조사업 시설공사</t>
    <phoneticPr fontId="4" type="noConversion"/>
  </si>
  <si>
    <t>이수연</t>
    <phoneticPr fontId="4" type="noConversion"/>
  </si>
  <si>
    <t>055-670-7043</t>
    <phoneticPr fontId="4" type="noConversion"/>
  </si>
  <si>
    <t>연화지구 소규모배수개선사업 토목공사</t>
    <phoneticPr fontId="4" type="noConversion"/>
  </si>
  <si>
    <t>심태용</t>
    <phoneticPr fontId="4" type="noConversion"/>
  </si>
  <si>
    <t>055-670-7035</t>
    <phoneticPr fontId="4" type="noConversion"/>
  </si>
  <si>
    <t>2026년 지사 청사 태양광발전설비 설치 전기공사</t>
    <phoneticPr fontId="4" type="noConversion"/>
  </si>
  <si>
    <t>경남지역본부 고성통영거제지사 수자원관리부</t>
    <phoneticPr fontId="4" type="noConversion"/>
  </si>
  <si>
    <t>김헌수</t>
    <phoneticPr fontId="4" type="noConversion"/>
  </si>
  <si>
    <t>055-670-7036</t>
    <phoneticPr fontId="4" type="noConversion"/>
  </si>
  <si>
    <t>고성권역 친환경에너지보급사업 해수열히트펌프 설치공사</t>
    <phoneticPr fontId="4" type="noConversion"/>
  </si>
  <si>
    <t>전문</t>
    <phoneticPr fontId="4" type="noConversion"/>
  </si>
  <si>
    <t>고남윤</t>
    <phoneticPr fontId="4" type="noConversion"/>
  </si>
  <si>
    <t>055-670-7031</t>
    <phoneticPr fontId="4" type="noConversion"/>
  </si>
  <si>
    <t>고성권역 친환경에너지보급사업 공기열히트펌프 설치공사</t>
    <phoneticPr fontId="4" type="noConversion"/>
  </si>
  <si>
    <t>055-670-7032</t>
  </si>
  <si>
    <t>통영1권역 친환경에너지보급사업 해수열히트펌프 설치공사</t>
    <phoneticPr fontId="4" type="noConversion"/>
  </si>
  <si>
    <t>055-670-7033</t>
  </si>
  <si>
    <t>통영2권역 친환경에너지보급사업 해수열히트펌프 설치공사</t>
    <phoneticPr fontId="4" type="noConversion"/>
  </si>
  <si>
    <t>055-670-7034</t>
  </si>
  <si>
    <t>거제권역 친환경에너지보급사업 해수열히트펌프 설치공사</t>
    <phoneticPr fontId="4" type="noConversion"/>
  </si>
  <si>
    <t>055-670-7035</t>
  </si>
  <si>
    <t>거제권역 친환경에너지보급사업 공기열히트펌프 설치공사</t>
    <phoneticPr fontId="4" type="noConversion"/>
  </si>
  <si>
    <t>055-670-7036</t>
  </si>
  <si>
    <t>양촌지구 취약지역생활여건개조사업 토목건축공사</t>
    <phoneticPr fontId="4" type="noConversion"/>
  </si>
  <si>
    <t>경남지역본부 진주산청지사 농어촌사업부</t>
    <phoneticPr fontId="4" type="noConversion"/>
  </si>
  <si>
    <t>김시연</t>
    <phoneticPr fontId="4" type="noConversion"/>
  </si>
  <si>
    <t>055-760-2574</t>
    <phoneticPr fontId="4" type="noConversion"/>
  </si>
  <si>
    <t>양촌지구 취약지역생활여건개조사업 전기공사</t>
    <phoneticPr fontId="4" type="noConversion"/>
  </si>
  <si>
    <t>상능지구 취약지역생활여건개조사업 토목건축공사</t>
    <phoneticPr fontId="4" type="noConversion"/>
  </si>
  <si>
    <t>최주헌</t>
    <phoneticPr fontId="4" type="noConversion"/>
  </si>
  <si>
    <t>055-760-2580</t>
    <phoneticPr fontId="4" type="noConversion"/>
  </si>
  <si>
    <t>상능지구 취약지역생활여건개조사업 전기공사</t>
    <phoneticPr fontId="4" type="noConversion"/>
  </si>
  <si>
    <t>상능지구 취약지역생활여건개조사업 통신공사</t>
    <phoneticPr fontId="4" type="noConversion"/>
  </si>
  <si>
    <t>특리양수장 다단펌프등 3개소 보수공사</t>
    <phoneticPr fontId="4" type="noConversion"/>
  </si>
  <si>
    <t>경남지역본부 진주산청지사 산청지부</t>
    <phoneticPr fontId="4" type="noConversion"/>
  </si>
  <si>
    <t>김종기</t>
    <phoneticPr fontId="4" type="noConversion"/>
  </si>
  <si>
    <t>055-760-2538</t>
    <phoneticPr fontId="4" type="noConversion"/>
  </si>
  <si>
    <t>모례지구 농촌공간정비사업 석면해체공사</t>
    <phoneticPr fontId="4" type="noConversion"/>
  </si>
  <si>
    <t>황영재</t>
    <phoneticPr fontId="4" type="noConversion"/>
  </si>
  <si>
    <t>055-760-2752</t>
    <phoneticPr fontId="4" type="noConversion"/>
  </si>
  <si>
    <t>모례지구 농촌공간정비사업 지장물 철거공사</t>
    <phoneticPr fontId="4" type="noConversion"/>
  </si>
  <si>
    <t>신아지구 취약지역생활여건개조사업 토목건축공사</t>
    <phoneticPr fontId="4" type="noConversion"/>
  </si>
  <si>
    <t>신아지구 취약지역생활여건개조사업 통신공사</t>
    <phoneticPr fontId="4" type="noConversion"/>
  </si>
  <si>
    <t>명석면 동전지구 농촌공간정비사업</t>
    <phoneticPr fontId="4" type="noConversion"/>
  </si>
  <si>
    <t>미천지구 퇴적물 제거사업 공사</t>
    <phoneticPr fontId="4" type="noConversion"/>
  </si>
  <si>
    <t>경남지역본부 진주산청지사 수자원관리부</t>
    <phoneticPr fontId="4" type="noConversion"/>
  </si>
  <si>
    <t>고병진</t>
    <phoneticPr fontId="4" type="noConversion"/>
  </si>
  <si>
    <t>055-760-2753</t>
  </si>
  <si>
    <t>대의면 마쌍지구 농촌공간정비사업 토목건축공사</t>
    <phoneticPr fontId="4" type="noConversion"/>
  </si>
  <si>
    <t>경남지역본부 의령지사 농어촌사업부</t>
    <phoneticPr fontId="4" type="noConversion"/>
  </si>
  <si>
    <t>최영진</t>
    <phoneticPr fontId="4" type="noConversion"/>
  </si>
  <si>
    <t>055-570-6037</t>
    <phoneticPr fontId="4" type="noConversion"/>
  </si>
  <si>
    <t>사평 마을만들기사업 토목건축공사</t>
    <phoneticPr fontId="4" type="noConversion"/>
  </si>
  <si>
    <t>경남지역본부 함안지사 농어촌사업부</t>
    <phoneticPr fontId="4" type="noConversion"/>
  </si>
  <si>
    <t>강명진</t>
    <phoneticPr fontId="4" type="noConversion"/>
  </si>
  <si>
    <t>055-580-0342</t>
    <phoneticPr fontId="4" type="noConversion"/>
  </si>
  <si>
    <t>박곡지구 소규모배수개선사업</t>
    <phoneticPr fontId="4" type="noConversion"/>
  </si>
  <si>
    <t>일반경쟁</t>
    <phoneticPr fontId="4" type="noConversion"/>
  </si>
  <si>
    <t>김진욱</t>
    <phoneticPr fontId="4" type="noConversion"/>
  </si>
  <si>
    <t>055-580-0331</t>
    <phoneticPr fontId="4" type="noConversion"/>
  </si>
  <si>
    <t>신암지구 배수개선사업</t>
    <phoneticPr fontId="4" type="noConversion"/>
  </si>
  <si>
    <t>거남지구 농로포장 수리시설현대화사업</t>
    <phoneticPr fontId="4" type="noConversion"/>
  </si>
  <si>
    <t>경남지역본부 창녕지사 수자원관리부</t>
    <phoneticPr fontId="4" type="noConversion"/>
  </si>
  <si>
    <t>이혜정</t>
    <phoneticPr fontId="4" type="noConversion"/>
  </si>
  <si>
    <t>055-530-7722</t>
    <phoneticPr fontId="4" type="noConversion"/>
  </si>
  <si>
    <t>사리지구 농로포장공사 수리시설현대화사업</t>
    <phoneticPr fontId="4" type="noConversion"/>
  </si>
  <si>
    <t>하리지구 배수로정비공사 수리시설현대화사업</t>
    <phoneticPr fontId="4" type="noConversion"/>
  </si>
  <si>
    <t>덕곡지구 용수로정비 수리시설현대화사업</t>
    <phoneticPr fontId="4" type="noConversion"/>
  </si>
  <si>
    <t>영산천배수장 변압기 교체사업</t>
    <phoneticPr fontId="4" type="noConversion"/>
  </si>
  <si>
    <t>강정헌</t>
    <phoneticPr fontId="4" type="noConversion"/>
  </si>
  <si>
    <t>055-530-7724</t>
    <phoneticPr fontId="4" type="noConversion"/>
  </si>
  <si>
    <t>평암지구 저수지준설사업 토목공사</t>
    <phoneticPr fontId="4" type="noConversion"/>
  </si>
  <si>
    <t>근곡지구 저수지준설사업 토목공사</t>
    <phoneticPr fontId="4" type="noConversion"/>
  </si>
  <si>
    <t>창원시 농촌 신활력플러스사업 토목건축기계공사</t>
    <phoneticPr fontId="4" type="noConversion"/>
  </si>
  <si>
    <t>이성은</t>
    <phoneticPr fontId="4" type="noConversion"/>
  </si>
  <si>
    <t>055-250-2260</t>
    <phoneticPr fontId="4" type="noConversion"/>
  </si>
  <si>
    <t>창원시 농촌 신활력플러스사업 전기공사</t>
    <phoneticPr fontId="4" type="noConversion"/>
  </si>
  <si>
    <t>창원시 농촌 신활력플러스사업 통신공사</t>
    <phoneticPr fontId="4" type="noConversion"/>
  </si>
  <si>
    <t>창원시 농촌 신활력플러스사업 소방공사</t>
    <phoneticPr fontId="4" type="noConversion"/>
  </si>
  <si>
    <t>`26년 기계화경작로 확포장사업 두량지구</t>
    <phoneticPr fontId="4" type="noConversion"/>
  </si>
  <si>
    <t>경남지역본부 사천지사 농어촌사업부</t>
    <phoneticPr fontId="4" type="noConversion"/>
  </si>
  <si>
    <t>이경은</t>
    <phoneticPr fontId="4" type="noConversion"/>
  </si>
  <si>
    <t>055-851-8155</t>
    <phoneticPr fontId="4" type="noConversion"/>
  </si>
  <si>
    <t>가조(석강)지구 대행위탁사업</t>
    <phoneticPr fontId="4" type="noConversion"/>
  </si>
  <si>
    <t>이우승</t>
    <phoneticPr fontId="4" type="noConversion"/>
  </si>
  <si>
    <t>055-940-5541</t>
    <phoneticPr fontId="4" type="noConversion"/>
  </si>
  <si>
    <t>원농산지구 대행위탁사업</t>
    <phoneticPr fontId="4" type="noConversion"/>
  </si>
  <si>
    <t>권순진</t>
    <phoneticPr fontId="4" type="noConversion"/>
  </si>
  <si>
    <t>055-940-5549</t>
    <phoneticPr fontId="4" type="noConversion"/>
  </si>
  <si>
    <t>장대보1지구 대행위탁사업</t>
    <phoneticPr fontId="4" type="noConversion"/>
  </si>
  <si>
    <t>신원면 기초생활거점조성사업 토목건축공사</t>
    <phoneticPr fontId="4" type="noConversion"/>
  </si>
  <si>
    <t>허민영</t>
    <phoneticPr fontId="4" type="noConversion"/>
  </si>
  <si>
    <t>055-940-5535</t>
    <phoneticPr fontId="4" type="noConversion"/>
  </si>
  <si>
    <t>신원면 기초생활거점조성사업 전기공사</t>
    <phoneticPr fontId="4" type="noConversion"/>
  </si>
  <si>
    <t>신원면 기초생활거점조성사업 통신공사</t>
    <phoneticPr fontId="4" type="noConversion"/>
  </si>
  <si>
    <t>신원면 기초생활거점조성사업 소방공사</t>
    <phoneticPr fontId="4" type="noConversion"/>
  </si>
  <si>
    <t>병항지구 취약지역생활여건사업 토목건축공사</t>
    <phoneticPr fontId="4" type="noConversion"/>
  </si>
  <si>
    <t>정종기</t>
    <phoneticPr fontId="4" type="noConversion"/>
  </si>
  <si>
    <t>055-940-5531</t>
  </si>
  <si>
    <t>숙림지구 취약지역생활여건개조사업 토목건축공사</t>
    <phoneticPr fontId="4" type="noConversion"/>
  </si>
  <si>
    <t>전종욱</t>
    <phoneticPr fontId="4" type="noConversion"/>
  </si>
  <si>
    <t>055-940-5543</t>
    <phoneticPr fontId="4" type="noConversion"/>
  </si>
  <si>
    <t>웅양면 농촌중심지활성화사업(테마형) 건축기계공사</t>
    <phoneticPr fontId="4" type="noConversion"/>
  </si>
  <si>
    <t>문종원</t>
    <phoneticPr fontId="4" type="noConversion"/>
  </si>
  <si>
    <t>055-940-5533</t>
    <phoneticPr fontId="4" type="noConversion"/>
  </si>
  <si>
    <t xml:space="preserve">덕촌지구 농촌공간정비사업 철거공사 </t>
    <phoneticPr fontId="4" type="noConversion"/>
  </si>
  <si>
    <t>경남지역본부 합천지사 농어촌사업부</t>
    <phoneticPr fontId="4" type="noConversion"/>
  </si>
  <si>
    <t>류창현</t>
    <phoneticPr fontId="4" type="noConversion"/>
  </si>
  <si>
    <t>055-930-8269</t>
    <phoneticPr fontId="4" type="noConversion"/>
  </si>
  <si>
    <t>광암지구 배수개선사업 전기공사</t>
    <phoneticPr fontId="4" type="noConversion"/>
  </si>
  <si>
    <t>박태건</t>
    <phoneticPr fontId="4" type="noConversion"/>
  </si>
  <si>
    <t>055-930-8282</t>
    <phoneticPr fontId="4" type="noConversion"/>
  </si>
  <si>
    <t xml:space="preserve">송문항 어촌뉴딜300사업 해상글램핑장 조성공사 </t>
    <phoneticPr fontId="4" type="noConversion"/>
  </si>
  <si>
    <t>청암면 기초생활거점조성사업 건강체육관 전기공사</t>
    <phoneticPr fontId="4" type="noConversion"/>
  </si>
  <si>
    <t>청암면 기초생활거점조성사업 건강체육관 통신공사</t>
    <phoneticPr fontId="4" type="noConversion"/>
  </si>
  <si>
    <t>청암면 기초생활거점조성사업 건강체육관 소방공사</t>
    <phoneticPr fontId="4" type="noConversion"/>
  </si>
  <si>
    <t>진교지구 수리시설개보수사업 토목건축기계공사</t>
    <phoneticPr fontId="4" type="noConversion"/>
  </si>
  <si>
    <t>경남지역본부 하동남해지사 수자원관리부</t>
    <phoneticPr fontId="4" type="noConversion"/>
  </si>
  <si>
    <t>손대산</t>
    <phoneticPr fontId="4" type="noConversion"/>
  </si>
  <si>
    <t>055-880-5131</t>
    <phoneticPr fontId="4" type="noConversion"/>
  </si>
  <si>
    <t>강선, 고이저수지 간이방류시설 설치공사</t>
    <phoneticPr fontId="4" type="noConversion"/>
  </si>
  <si>
    <t>윤종진</t>
    <phoneticPr fontId="4" type="noConversion"/>
  </si>
  <si>
    <t>055-880-5136</t>
    <phoneticPr fontId="4" type="noConversion"/>
  </si>
  <si>
    <t>국가계약법 시행령 제26조제1항제5호 가목</t>
    <phoneticPr fontId="4" type="noConversion"/>
  </si>
  <si>
    <t>남해저수지(4개소) 간이방류시설 설치공사</t>
    <phoneticPr fontId="4" type="noConversion"/>
  </si>
  <si>
    <t>서경일</t>
    <phoneticPr fontId="4" type="noConversion"/>
  </si>
  <si>
    <t>055-880-5172</t>
    <phoneticPr fontId="4" type="noConversion"/>
  </si>
  <si>
    <t>마동지구 다목적 농촌용수개발사업 토목공사</t>
    <phoneticPr fontId="4" type="noConversion"/>
  </si>
  <si>
    <t>폴리에틸렌피복강관</t>
    <phoneticPr fontId="4" type="noConversion"/>
  </si>
  <si>
    <t>내갈지구 취약지역생활여건개조사업</t>
    <phoneticPr fontId="4" type="noConversion"/>
  </si>
  <si>
    <t>주철뚜껑</t>
    <phoneticPr fontId="4" type="noConversion"/>
  </si>
  <si>
    <t>1100×1100×70</t>
    <phoneticPr fontId="260" type="noConversion"/>
  </si>
  <si>
    <t>600×1000×50</t>
    <phoneticPr fontId="260" type="noConversion"/>
  </si>
  <si>
    <t>500×1000×50</t>
    <phoneticPr fontId="260" type="noConversion"/>
  </si>
  <si>
    <t>계바위1양수장 이설공사</t>
    <phoneticPr fontId="4" type="noConversion"/>
  </si>
  <si>
    <t>수중펌프</t>
    <phoneticPr fontId="4" type="noConversion"/>
  </si>
  <si>
    <t>7.2kW</t>
    <phoneticPr fontId="4" type="noConversion"/>
  </si>
  <si>
    <t>석미진</t>
    <phoneticPr fontId="4" type="noConversion"/>
  </si>
  <si>
    <t>055-670-7029</t>
    <phoneticPr fontId="4" type="noConversion"/>
  </si>
  <si>
    <t>마찰지구 수리시설개보수사업</t>
    <phoneticPr fontId="4" type="noConversion"/>
  </si>
  <si>
    <t>W2000×H1200mm</t>
    <phoneticPr fontId="4" type="noConversion"/>
  </si>
  <si>
    <t>경남지역본부 김해양산부산지사 수자원관리부</t>
    <phoneticPr fontId="4" type="noConversion"/>
  </si>
  <si>
    <t>철근콘크리트벤치플룸관</t>
    <phoneticPr fontId="4" type="noConversion"/>
  </si>
  <si>
    <t>1000×800×2000mm</t>
    <phoneticPr fontId="4" type="noConversion"/>
  </si>
  <si>
    <t>양정 마을만들기사업</t>
    <phoneticPr fontId="4" type="noConversion"/>
  </si>
  <si>
    <t>4.0x2.6x2.65H</t>
  </si>
  <si>
    <t>류지윤</t>
    <phoneticPr fontId="4" type="noConversion"/>
  </si>
  <si>
    <t>055-580-0341</t>
    <phoneticPr fontId="4" type="noConversion"/>
  </si>
  <si>
    <t>4.024x0.9x3.78H,벤치</t>
  </si>
  <si>
    <t>WC-2,t13mm,표층</t>
  </si>
  <si>
    <t xml:space="preserve">      디자인난간</t>
  </si>
  <si>
    <t>W2.0xH1.2</t>
  </si>
  <si>
    <t>악양지구 배수개선사업</t>
    <phoneticPr fontId="4" type="noConversion"/>
  </si>
  <si>
    <t>L형측벽</t>
    <phoneticPr fontId="4" type="noConversion"/>
  </si>
  <si>
    <t>800×1600×2000</t>
    <phoneticPr fontId="4" type="noConversion"/>
  </si>
  <si>
    <t>1050×2000×2000</t>
    <phoneticPr fontId="4" type="noConversion"/>
  </si>
  <si>
    <t>유천지구 배수개선사업</t>
    <phoneticPr fontId="4" type="noConversion"/>
  </si>
  <si>
    <t>이재형</t>
    <phoneticPr fontId="4" type="noConversion"/>
  </si>
  <si>
    <t>055-580-0344</t>
    <phoneticPr fontId="4" type="noConversion"/>
  </si>
  <si>
    <t>이재형</t>
  </si>
  <si>
    <t>055-580-0344</t>
  </si>
  <si>
    <t>군북지구 지표수보강개발사업</t>
    <phoneticPr fontId="4" type="noConversion"/>
  </si>
  <si>
    <t>화영지구 취약지역생활여건개조사업 토목기계공사</t>
    <phoneticPr fontId="4" type="noConversion"/>
  </si>
  <si>
    <t>WC-2,t13mm,가열,1등급,표층용</t>
  </si>
  <si>
    <t>경남지역본부 창녕지사 농어촌사업부</t>
    <phoneticPr fontId="4" type="noConversion"/>
  </si>
  <si>
    <t>최은지</t>
    <phoneticPr fontId="4" type="noConversion"/>
  </si>
  <si>
    <t>055-530-7735</t>
    <phoneticPr fontId="4" type="noConversion"/>
  </si>
  <si>
    <t>진창지구배수개선사업</t>
    <phoneticPr fontId="4" type="noConversion"/>
  </si>
  <si>
    <t>호안블록</t>
    <phoneticPr fontId="4" type="noConversion"/>
  </si>
  <si>
    <t>1000*1000*200</t>
    <phoneticPr fontId="4" type="noConversion"/>
  </si>
  <si>
    <t>ea</t>
    <phoneticPr fontId="4" type="noConversion"/>
  </si>
  <si>
    <t>이수성</t>
    <phoneticPr fontId="4" type="noConversion"/>
  </si>
  <si>
    <t>055-530-7734</t>
    <phoneticPr fontId="4" type="noConversion"/>
  </si>
  <si>
    <t>식생블록</t>
    <phoneticPr fontId="4" type="noConversion"/>
  </si>
  <si>
    <t>1000*750*330</t>
    <phoneticPr fontId="4" type="noConversion"/>
  </si>
  <si>
    <t>옹벽블록</t>
    <phoneticPr fontId="4" type="noConversion"/>
  </si>
  <si>
    <t>1000*750*500</t>
    <phoneticPr fontId="4" type="noConversion"/>
  </si>
  <si>
    <t>파형강관</t>
    <phoneticPr fontId="4" type="noConversion"/>
  </si>
  <si>
    <t>부림지구 배수개선사업</t>
    <phoneticPr fontId="4" type="noConversion"/>
  </si>
  <si>
    <t>규격</t>
    <phoneticPr fontId="4" type="noConversion"/>
  </si>
  <si>
    <t>경남지역본부 밀양지사 농어촌사업부</t>
    <phoneticPr fontId="4" type="noConversion"/>
  </si>
  <si>
    <t>김보상</t>
    <phoneticPr fontId="4" type="noConversion"/>
  </si>
  <si>
    <t>055-359-6343</t>
    <phoneticPr fontId="4" type="noConversion"/>
  </si>
  <si>
    <t>하남 농촌용수이용체제개편사업</t>
    <phoneticPr fontId="4" type="noConversion"/>
  </si>
  <si>
    <t>페쇄형배전반</t>
    <phoneticPr fontId="4" type="noConversion"/>
  </si>
  <si>
    <t>전기실</t>
    <phoneticPr fontId="4" type="noConversion"/>
  </si>
  <si>
    <t>경남지역본부 밀양지사 농어촌계획부</t>
    <phoneticPr fontId="4" type="noConversion"/>
  </si>
  <si>
    <t>장원영</t>
    <phoneticPr fontId="4" type="noConversion"/>
  </si>
  <si>
    <t>055-359-6341</t>
    <phoneticPr fontId="4" type="noConversion"/>
  </si>
  <si>
    <t>변압기</t>
    <phoneticPr fontId="4" type="noConversion"/>
  </si>
  <si>
    <t xml:space="preserve"> </t>
    <phoneticPr fontId="4" type="noConversion"/>
  </si>
  <si>
    <t>북면지구 배수개선사업 토목건축기계공사</t>
    <phoneticPr fontId="4" type="noConversion"/>
  </si>
  <si>
    <t>제동지구 배수개선사업 토목기계공사</t>
    <phoneticPr fontId="4" type="noConversion"/>
  </si>
  <si>
    <t>제덕항 어촌뉴딜300사업 토목건축공사</t>
    <phoneticPr fontId="4" type="noConversion"/>
  </si>
  <si>
    <t>25-21-12</t>
    <phoneticPr fontId="4" type="noConversion"/>
  </si>
  <si>
    <t>컨추리본체블록</t>
    <phoneticPr fontId="4" type="noConversion"/>
  </si>
  <si>
    <t>260x410xH150</t>
  </si>
  <si>
    <t>미끄럼방지포장재</t>
    <phoneticPr fontId="4" type="noConversion"/>
  </si>
  <si>
    <t>t=4mm</t>
  </si>
  <si>
    <t>갑산지구 배수개선사업 토목공사</t>
    <phoneticPr fontId="4" type="noConversion"/>
  </si>
  <si>
    <t>SD500, SH22</t>
    <phoneticPr fontId="4" type="noConversion"/>
  </si>
  <si>
    <t>강영성</t>
    <phoneticPr fontId="4" type="noConversion"/>
  </si>
  <si>
    <t>055-930-8266</t>
    <phoneticPr fontId="4" type="noConversion"/>
  </si>
  <si>
    <t>광암지구 배수개선사업 토목공사</t>
    <phoneticPr fontId="4" type="noConversion"/>
  </si>
  <si>
    <t>철제가드레일</t>
    <phoneticPr fontId="4" type="noConversion"/>
  </si>
  <si>
    <t>W2000xH775</t>
    <phoneticPr fontId="4" type="noConversion"/>
  </si>
  <si>
    <t>송문항 어촌뉴딜300사업(3단계) 해상글램핑장 조성</t>
    <phoneticPr fontId="4" type="noConversion"/>
  </si>
  <si>
    <t>청암면 기초생활거점조성사업 건강체육관 토목건축공사</t>
    <phoneticPr fontId="4" type="noConversion"/>
  </si>
  <si>
    <t>SD400,D10 등</t>
  </si>
  <si>
    <t>갈현 취약지역생활여건개조사업</t>
    <phoneticPr fontId="4" type="noConversion"/>
  </si>
  <si>
    <t>WC-2, 가열 3등급</t>
    <phoneticPr fontId="4" type="noConversion"/>
  </si>
  <si>
    <t>조경</t>
    <phoneticPr fontId="4" type="noConversion"/>
  </si>
  <si>
    <t>정성호</t>
    <phoneticPr fontId="4" type="noConversion"/>
  </si>
  <si>
    <t>055-880-5150</t>
    <phoneticPr fontId="4" type="noConversion"/>
  </si>
  <si>
    <t>부림지구 배수개선사업 세부설계 용역</t>
    <phoneticPr fontId="4" type="noConversion"/>
  </si>
  <si>
    <t>경남지역본부 사업계획부</t>
    <phoneticPr fontId="4" type="noConversion"/>
  </si>
  <si>
    <t>김정훈</t>
    <phoneticPr fontId="4" type="noConversion"/>
  </si>
  <si>
    <t>055-269-9447</t>
    <phoneticPr fontId="4" type="noConversion"/>
  </si>
  <si>
    <t>산남지구 배수개선사업 세부설계 용역</t>
    <phoneticPr fontId="4" type="noConversion"/>
  </si>
  <si>
    <t>055-269-9447</t>
  </si>
  <si>
    <t>상대포지구 수리시설개보수사업 세부설계 용역</t>
    <phoneticPr fontId="4" type="noConversion"/>
  </si>
  <si>
    <t>단목지구 배수개선사업 기본조사 측량용역</t>
    <phoneticPr fontId="4" type="noConversion"/>
  </si>
  <si>
    <t>수의</t>
    <phoneticPr fontId="4" type="noConversion"/>
  </si>
  <si>
    <t>율곡지구 배수개선사업 기본조사 측량용역</t>
    <phoneticPr fontId="4" type="noConversion"/>
  </si>
  <si>
    <t>진동,우강,어연,이방지구 양수장시설개선사업 세부설계 용역</t>
    <phoneticPr fontId="4" type="noConversion"/>
  </si>
  <si>
    <t>국가계약법 시행령 제26조 제1항 제2호 차목</t>
    <phoneticPr fontId="4" type="noConversion"/>
  </si>
  <si>
    <t>대지1단유어지구 양수장 시설개선사업 세부설계 용역</t>
    <phoneticPr fontId="4" type="noConversion"/>
  </si>
  <si>
    <t>기술용역</t>
    <phoneticPr fontId="4" type="noConversion"/>
  </si>
  <si>
    <t>구혜지구 양수장 시설개선사업 세부설계 용역</t>
    <phoneticPr fontId="4" type="noConversion"/>
  </si>
  <si>
    <t>윤내,장포지구 양수장 시설개선사업 세부설계 용역</t>
    <phoneticPr fontId="4" type="noConversion"/>
  </si>
  <si>
    <t>반포,용산,광암 지구 양수장 시설개선사업 세부설계 용역</t>
    <phoneticPr fontId="4" type="noConversion"/>
  </si>
  <si>
    <t>PQ</t>
    <phoneticPr fontId="4" type="noConversion"/>
  </si>
  <si>
    <t>묵계지구 수리시설개보수사업 세부설계 용역</t>
    <phoneticPr fontId="4" type="noConversion"/>
  </si>
  <si>
    <t>반성지구 배수개선사업 세부설계 용역</t>
    <phoneticPr fontId="4" type="noConversion"/>
  </si>
  <si>
    <t>정곡내제, 백산지구 양수장 시설개선사업 세부설계 용역</t>
    <phoneticPr fontId="4" type="noConversion"/>
  </si>
  <si>
    <t>성산, 마산지구 양수장 시설개선사업 세부설계 용역</t>
    <phoneticPr fontId="4" type="noConversion"/>
  </si>
  <si>
    <t>광산, 고곡지구 양수장 시설개선사업 세부설계 용역</t>
    <phoneticPr fontId="4" type="noConversion"/>
  </si>
  <si>
    <t>덕곡1지구 양수장 시설개선사업 세부설계 용역</t>
    <phoneticPr fontId="4" type="noConversion"/>
  </si>
  <si>
    <t>성만지구 수리시설개보수사업 기본 및 세부설계 용역</t>
    <phoneticPr fontId="4" type="noConversion"/>
  </si>
  <si>
    <t>두돌지구 치수능력확대사업 기본 및 세부설계 용역</t>
    <phoneticPr fontId="4" type="noConversion"/>
  </si>
  <si>
    <t>대산지구 농촌공간정비사업 기본계획수립 용역</t>
    <phoneticPr fontId="4" type="noConversion"/>
  </si>
  <si>
    <t>경남지역본부 농어촌계획부</t>
    <phoneticPr fontId="4" type="noConversion"/>
  </si>
  <si>
    <t>박하경</t>
    <phoneticPr fontId="4" type="noConversion"/>
  </si>
  <si>
    <t>055-269-9384</t>
    <phoneticPr fontId="4" type="noConversion"/>
  </si>
  <si>
    <t>가회지구 농촌공간정비사업 기본계획수립 용역</t>
    <phoneticPr fontId="4" type="noConversion"/>
  </si>
  <si>
    <t>신암,나사항 어촌뉴딜 3.0사업 기본계획수립 용역</t>
    <phoneticPr fontId="4" type="noConversion"/>
  </si>
  <si>
    <t>하단항,정림항,홍티항 어촌뉴딜 3.0사업 기본계획수립 용역</t>
    <phoneticPr fontId="4" type="noConversion"/>
  </si>
  <si>
    <t>거창군 스마트농업육성사업 세부설계 용역</t>
    <phoneticPr fontId="4" type="noConversion"/>
  </si>
  <si>
    <t>김정수</t>
    <phoneticPr fontId="4" type="noConversion"/>
  </si>
  <si>
    <t>055-269-9415</t>
    <phoneticPr fontId="4" type="noConversion"/>
  </si>
  <si>
    <t>거창군 스마트농업육성지구조성사업 문화재지표조사용역</t>
    <phoneticPr fontId="4" type="noConversion"/>
  </si>
  <si>
    <t>26년 경남 고성 비축농지 임대형 스마트팜사업 세부설계 용역</t>
    <phoneticPr fontId="4" type="noConversion"/>
  </si>
  <si>
    <t>김진영</t>
    <phoneticPr fontId="4" type="noConversion"/>
  </si>
  <si>
    <t>055-269-9417</t>
    <phoneticPr fontId="4" type="noConversion"/>
  </si>
  <si>
    <t>26년 경남 진주 비축농지 임대형 스마트팜사업 세부설계 용역</t>
    <phoneticPr fontId="4" type="noConversion"/>
  </si>
  <si>
    <t>김정원</t>
    <phoneticPr fontId="4" type="noConversion"/>
  </si>
  <si>
    <t>055-269-9413</t>
    <phoneticPr fontId="4" type="noConversion"/>
  </si>
  <si>
    <t>2026년 관정현황조사 및 방치공 원상복구</t>
    <phoneticPr fontId="4" type="noConversion"/>
  </si>
  <si>
    <t>미해당</t>
    <phoneticPr fontId="4" type="noConversion"/>
  </si>
  <si>
    <t>제방사면 변위계측시스템 점검 및 유지관리 용역</t>
    <phoneticPr fontId="4" type="noConversion"/>
  </si>
  <si>
    <t>진주대평 지하수 함양사업 지하수 모델링 용역</t>
    <phoneticPr fontId="4" type="noConversion"/>
  </si>
  <si>
    <t>장 성</t>
    <phoneticPr fontId="4" type="noConversion"/>
  </si>
  <si>
    <t>국가계약법 시행령 제26조 제1항 제2호 사목</t>
    <phoneticPr fontId="4" type="noConversion"/>
  </si>
  <si>
    <t>진주대평 지하수 함양사업 세부설계 용역</t>
    <phoneticPr fontId="4" type="noConversion"/>
  </si>
  <si>
    <t>실적</t>
  </si>
  <si>
    <t>울산광역시 지하수관리계획 수량·수질 전문분석</t>
    <phoneticPr fontId="4" type="noConversion"/>
  </si>
  <si>
    <t>오세봉</t>
    <phoneticPr fontId="4" type="noConversion"/>
  </si>
  <si>
    <t>055-269-9421</t>
    <phoneticPr fontId="4" type="noConversion"/>
  </si>
  <si>
    <t>울산광역시 기후변화 대비 해수침투 분석 용역</t>
    <phoneticPr fontId="4" type="noConversion"/>
  </si>
  <si>
    <t>울산광역시 대용량 지하수 이용계획 분석</t>
    <phoneticPr fontId="4" type="noConversion"/>
  </si>
  <si>
    <t>농어촌지하수관측공 조사·분석 용역</t>
    <phoneticPr fontId="4" type="noConversion"/>
  </si>
  <si>
    <t>055-269-9425</t>
    <phoneticPr fontId="4" type="noConversion"/>
  </si>
  <si>
    <t>2026년 지하수자원관리사업 관측공 수리 및 부품교체(1차)</t>
    <phoneticPr fontId="4" type="noConversion"/>
  </si>
  <si>
    <t>밀양시 농업용 공공관정 지하수 영향조사</t>
    <phoneticPr fontId="4" type="noConversion"/>
  </si>
  <si>
    <t>밀양시 농업용 공공관정 지하수 사후관리</t>
    <phoneticPr fontId="4" type="noConversion"/>
  </si>
  <si>
    <t>우곡2소류지 수문학적 안전성 검토</t>
    <phoneticPr fontId="4" type="noConversion"/>
  </si>
  <si>
    <t>2026년 생림지구 용배수로 퇴적물제거 용역</t>
    <phoneticPr fontId="4" type="noConversion"/>
  </si>
  <si>
    <t>식만 1-0-12 용수지거 외 4개소 잠관 준설 용역</t>
    <phoneticPr fontId="4" type="noConversion"/>
  </si>
  <si>
    <t>덕촌마을 취약지역생활여건개조사업 세부설계 용역</t>
    <phoneticPr fontId="4" type="noConversion"/>
  </si>
  <si>
    <t>덕촌마을 취약지역생활여건개조사업 지역역량강화 용역</t>
    <phoneticPr fontId="4" type="noConversion"/>
  </si>
  <si>
    <t>학동 권역단위 거점개발사업 공공건축 설계용역</t>
    <phoneticPr fontId="4" type="noConversion"/>
  </si>
  <si>
    <t>강예람</t>
    <phoneticPr fontId="4" type="noConversion"/>
  </si>
  <si>
    <t>055-670-7052</t>
    <phoneticPr fontId="4" type="noConversion"/>
  </si>
  <si>
    <t>학동 권역단위 거점개발사업 마을회관 리모델링 설계 용역</t>
    <phoneticPr fontId="4" type="noConversion"/>
  </si>
  <si>
    <t>사촌지구 다목적농촌용수개발사업 전략환경영향평가(변경협의) 용역</t>
    <phoneticPr fontId="4" type="noConversion"/>
  </si>
  <si>
    <t>최선희</t>
    <phoneticPr fontId="4" type="noConversion"/>
  </si>
  <si>
    <t>055-670-7039</t>
    <phoneticPr fontId="4" type="noConversion"/>
  </si>
  <si>
    <t>양촌만을 취약지역생활여건개조사업 폐기물처리용역</t>
    <phoneticPr fontId="4" type="noConversion"/>
  </si>
  <si>
    <t>양촌마을 취약지역생활여건개조사업 재해예방기술지도 용역</t>
    <phoneticPr fontId="4" type="noConversion"/>
  </si>
  <si>
    <t>신천마을 취약지역생활여건개조사업 세부설계 용역</t>
    <phoneticPr fontId="4" type="noConversion"/>
  </si>
  <si>
    <t>최지윤</t>
    <phoneticPr fontId="4" type="noConversion"/>
  </si>
  <si>
    <t>055-670-7034</t>
    <phoneticPr fontId="4" type="noConversion"/>
  </si>
  <si>
    <t>신천마을 취약지역생활여건개조사업 지역역량강화 용역</t>
    <phoneticPr fontId="4" type="noConversion"/>
  </si>
  <si>
    <t>하양지 권역단위 거점개발사업 세부설계 용역</t>
    <phoneticPr fontId="4" type="noConversion"/>
  </si>
  <si>
    <t>이은창</t>
    <phoneticPr fontId="4" type="noConversion"/>
  </si>
  <si>
    <t>055-670-7020</t>
    <phoneticPr fontId="4" type="noConversion"/>
  </si>
  <si>
    <t>복안지구 탄산화시험 용역</t>
    <phoneticPr fontId="4" type="noConversion"/>
  </si>
  <si>
    <t>경남지역본부 울산지사 농어촌사업부</t>
    <phoneticPr fontId="4" type="noConversion"/>
  </si>
  <si>
    <t>장미</t>
    <phoneticPr fontId="4" type="noConversion"/>
  </si>
  <si>
    <t>052-290-5334</t>
    <phoneticPr fontId="4" type="noConversion"/>
  </si>
  <si>
    <t xml:space="preserve">이반성면 기초생활거점조성사업 지역역량강화용역 </t>
    <phoneticPr fontId="4" type="noConversion"/>
  </si>
  <si>
    <t>김근홍</t>
  </si>
  <si>
    <t>모례지구 농촌공간정비사업 석면해체감리 용역</t>
    <phoneticPr fontId="4" type="noConversion"/>
  </si>
  <si>
    <t>모례지구 농촌공간정비사업 석면비산농도측정 용역</t>
    <phoneticPr fontId="4" type="noConversion"/>
  </si>
  <si>
    <t>모례지구 농촌공간정비사업 지정폐기물(폐석면) 처리 용역</t>
    <phoneticPr fontId="4" type="noConversion"/>
  </si>
  <si>
    <t>모례지구 농촌공간정비사업 폐기물 처리 용역</t>
    <phoneticPr fontId="4" type="noConversion"/>
  </si>
  <si>
    <t>신아지구 취약지역생활여건개조사업 휴먼케어, 주민역량강화용역</t>
    <phoneticPr fontId="4" type="noConversion"/>
  </si>
  <si>
    <t>양성지구 농어촌취약지역 생활여건개조사업 세부설계 용역</t>
    <phoneticPr fontId="4" type="noConversion"/>
  </si>
  <si>
    <t>대의면 마쌍지구 농촌공간정비사업 지역역량강화 용역</t>
    <phoneticPr fontId="4" type="noConversion"/>
  </si>
  <si>
    <t>남지읍 농촌중심지활성화사업 건축설계용역</t>
    <phoneticPr fontId="4" type="noConversion"/>
  </si>
  <si>
    <t>노윤상</t>
    <phoneticPr fontId="4" type="noConversion"/>
  </si>
  <si>
    <t>055-530-7731</t>
    <phoneticPr fontId="4" type="noConversion"/>
  </si>
  <si>
    <t>오서지구 농촌공간정비사업 실시설계 용역</t>
    <phoneticPr fontId="4" type="noConversion"/>
  </si>
  <si>
    <t>오서지구 농촌공간정비사업 지역역량강화 용역</t>
    <phoneticPr fontId="4" type="noConversion"/>
  </si>
  <si>
    <t>진북면 기초생활거점 조성사업(2단계) 지역역량강화 용역</t>
    <phoneticPr fontId="4" type="noConversion"/>
  </si>
  <si>
    <t>하천지구 수리시설개보수사업 폐기물처리 용역</t>
    <phoneticPr fontId="4" type="noConversion"/>
  </si>
  <si>
    <t>진전면 기초생활거점조성사업 지역역량강화 용역</t>
    <phoneticPr fontId="4" type="noConversion"/>
  </si>
  <si>
    <t>웅양면 농촌중심지활성화사업(테마형) 지역역량강화 용역</t>
    <phoneticPr fontId="4" type="noConversion"/>
  </si>
  <si>
    <t>손목1구 농어촌취약지역생활여건개조사업 세부설계용역</t>
    <phoneticPr fontId="4" type="noConversion"/>
  </si>
  <si>
    <t>정영헌</t>
    <phoneticPr fontId="4" type="noConversion"/>
  </si>
  <si>
    <t>055-930-8290</t>
    <phoneticPr fontId="4" type="noConversion"/>
  </si>
  <si>
    <t>덕촌지구 농촌공간정비사업 건설폐기물 처리 용역</t>
    <phoneticPr fontId="4" type="noConversion"/>
  </si>
  <si>
    <t>광암지구 배수개선사업 전기공사 재해예방기술지도 용역</t>
    <phoneticPr fontId="4" type="noConversion"/>
  </si>
  <si>
    <t>갑산지구 배수개선사업 전기공사 재해예방기술지도 용역</t>
    <phoneticPr fontId="4" type="noConversion"/>
  </si>
  <si>
    <t>진교지구 수리시설개보수사업 건설폐기물처리 용역</t>
    <phoneticPr fontId="4" type="noConversion"/>
  </si>
  <si>
    <t>금오지구 수리시설개보수사업 건설폐기물처리 용역</t>
    <phoneticPr fontId="4" type="noConversion"/>
  </si>
  <si>
    <t>김준환</t>
    <phoneticPr fontId="4" type="noConversion"/>
  </si>
  <si>
    <t>055-880-5153</t>
    <phoneticPr fontId="4" type="noConversion"/>
  </si>
  <si>
    <t>진교지구 수리시설개보수사업 토목건축기계공사 재해예방기술지도 용역</t>
    <phoneticPr fontId="4" type="noConversion"/>
  </si>
  <si>
    <t>풍조지구 농로포장공사 수리시설현대화사업</t>
    <phoneticPr fontId="4" type="noConversion"/>
  </si>
  <si>
    <t>선소지구 간이양수장설치 수리시설현대화사업</t>
    <phoneticPr fontId="4" type="noConversion"/>
  </si>
  <si>
    <t>월령지구 용수로정비공사 수리시설현대화사업</t>
    <phoneticPr fontId="4" type="noConversion"/>
  </si>
  <si>
    <t>송문항 어촌뉴딜300사업 화단철거공사</t>
    <phoneticPr fontId="4" type="noConversion"/>
  </si>
  <si>
    <t>진교지구 수리시설개보수사업 전기공사</t>
    <phoneticPr fontId="4" type="noConversion"/>
  </si>
  <si>
    <t>경남지역본부 하동남해지사 농어촌사업부</t>
    <phoneticPr fontId="4" type="noConversion"/>
  </si>
  <si>
    <t>동산지구 개보수사업 레미콘</t>
    <phoneticPr fontId="4" type="noConversion"/>
  </si>
  <si>
    <t>동산지구 개보수사업 철근</t>
    <phoneticPr fontId="4" type="noConversion"/>
  </si>
  <si>
    <t>경남지역본부 밀양지사 수자원관리부</t>
    <phoneticPr fontId="4" type="noConversion"/>
  </si>
  <si>
    <t>가항지구 배수개선사업</t>
    <phoneticPr fontId="4" type="noConversion"/>
  </si>
  <si>
    <t>부림지구 배수개선사업 변압기</t>
    <phoneticPr fontId="4" type="noConversion"/>
  </si>
  <si>
    <t>부림지구 배수개선사업 물관리자동화설비</t>
    <phoneticPr fontId="4" type="noConversion"/>
  </si>
  <si>
    <t>화영지구 취약지역생활여건개조사업</t>
    <phoneticPr fontId="4" type="noConversion"/>
  </si>
  <si>
    <t>영산천배수장(대행위탁) 몰드변압기 교체</t>
    <phoneticPr fontId="4" type="noConversion"/>
  </si>
  <si>
    <t>손목1구 농어촌취약지역생활여건개조사업 지역역량강화 및 휴먼케어 용역</t>
    <phoneticPr fontId="4" type="noConversion"/>
  </si>
  <si>
    <t>동산지구 수리시설개보수사업 재해예방기술지도용역</t>
    <phoneticPr fontId="4" type="noConversion"/>
  </si>
  <si>
    <t>동산지구 수리시설개보수사업 폐기물처리용역</t>
    <phoneticPr fontId="4" type="noConversion"/>
  </si>
  <si>
    <t>축동지구 영농편의 수리시설개보수사업 폐기물처리용역</t>
    <phoneticPr fontId="4" type="noConversion"/>
  </si>
  <si>
    <t>송림지구 배수개선사업 토목공사 재해예방기술지도 용역</t>
    <phoneticPr fontId="4" type="noConversion"/>
  </si>
  <si>
    <t>자동수위계측기 점검 정비 용역</t>
    <phoneticPr fontId="4" type="noConversion"/>
  </si>
  <si>
    <t>고품지구 다목적농촌용수개발사업 건설폐기물처리용역</t>
    <phoneticPr fontId="4" type="noConversion"/>
  </si>
  <si>
    <t>목도지구 배수개선사업 건설폐기물처리용역</t>
    <phoneticPr fontId="4" type="noConversion"/>
  </si>
  <si>
    <t>진교지구 수리시설개보수사업 전기공사 재해예방기술지도 용역</t>
    <phoneticPr fontId="4" type="noConversion"/>
  </si>
  <si>
    <t>원전지구 소규모배수개선사업 토목공사 재해예방기술지도용역</t>
    <phoneticPr fontId="4" type="noConversion"/>
  </si>
  <si>
    <t>지산지구 대구획 경지정리사업 기본 및 세부설계 용역</t>
    <phoneticPr fontId="4" type="noConversion"/>
  </si>
  <si>
    <t>유어면 대동지구 취약지역생활여건개조사업 세부설계용역</t>
    <phoneticPr fontId="4" type="noConversion"/>
  </si>
  <si>
    <t>시량지선보수공사(진보)</t>
    <phoneticPr fontId="4" type="noConversion"/>
  </si>
  <si>
    <t>경상북도</t>
    <phoneticPr fontId="4" type="noConversion"/>
  </si>
  <si>
    <t>경북지역본부 청송영양지사 농어촌사업부</t>
    <phoneticPr fontId="4" type="noConversion"/>
  </si>
  <si>
    <t>김태우</t>
    <phoneticPr fontId="4" type="noConversion"/>
  </si>
  <si>
    <t>054-870-0521</t>
    <phoneticPr fontId="4" type="noConversion"/>
  </si>
  <si>
    <t>성덕1호간선보수공사(장전)</t>
    <phoneticPr fontId="4" type="noConversion"/>
  </si>
  <si>
    <t>갈평2-6-1지선보수공사</t>
    <phoneticPr fontId="4" type="noConversion"/>
  </si>
  <si>
    <t>구미용수간선보수공사</t>
    <phoneticPr fontId="4" type="noConversion"/>
  </si>
  <si>
    <t>광덕1-1호용수지선보수공사</t>
    <phoneticPr fontId="4" type="noConversion"/>
  </si>
  <si>
    <t>낙산1용수간선 외 6개 노선 정비공사</t>
    <phoneticPr fontId="4" type="noConversion"/>
  </si>
  <si>
    <t>경북지역본부 구미김천지사 농어촌사업부</t>
    <phoneticPr fontId="4" type="noConversion"/>
  </si>
  <si>
    <t>오민석</t>
    <phoneticPr fontId="4" type="noConversion"/>
  </si>
  <si>
    <t>054-712-3424</t>
    <phoneticPr fontId="4" type="noConversion"/>
  </si>
  <si>
    <t>고아2-23용수지선 외 4개 노선 정비공사</t>
    <phoneticPr fontId="4" type="noConversion"/>
  </si>
  <si>
    <t>태촌4-1배수지선 외 2개 노선 정비공사</t>
    <phoneticPr fontId="4" type="noConversion"/>
  </si>
  <si>
    <t>해평3용수간선 외 4개 노선 정비공사</t>
    <phoneticPr fontId="4" type="noConversion"/>
  </si>
  <si>
    <t>강정2용수지선 외 8개 노선 정비공사</t>
    <phoneticPr fontId="4" type="noConversion"/>
  </si>
  <si>
    <t>배수장 외등 원격제어</t>
    <phoneticPr fontId="4" type="noConversion"/>
  </si>
  <si>
    <t>권오영</t>
  </si>
  <si>
    <t>용문 상금곡1보 개체공사</t>
    <phoneticPr fontId="4" type="noConversion"/>
  </si>
  <si>
    <t>배성직</t>
    <phoneticPr fontId="4" type="noConversion"/>
  </si>
  <si>
    <t>054-650-7173</t>
    <phoneticPr fontId="4" type="noConversion"/>
  </si>
  <si>
    <t>죽안지구 수리시설개보수사업 준설공사</t>
    <phoneticPr fontId="4" type="noConversion"/>
  </si>
  <si>
    <t>운암지구 수리시설개보수사업 준설공사</t>
    <phoneticPr fontId="4" type="noConversion"/>
  </si>
  <si>
    <t>사부지구 소규모농촌용수개발사업 전기공사</t>
    <phoneticPr fontId="4" type="noConversion"/>
  </si>
  <si>
    <t>경북지역본부 예천지사 농어촌사업부</t>
    <phoneticPr fontId="4" type="noConversion"/>
  </si>
  <si>
    <t>김병기</t>
    <phoneticPr fontId="4" type="noConversion"/>
  </si>
  <si>
    <t>054-650-7146</t>
    <phoneticPr fontId="4" type="noConversion"/>
  </si>
  <si>
    <t>사곡리 취약지역생활여건개조사업 건축공사</t>
    <phoneticPr fontId="4" type="noConversion"/>
  </si>
  <si>
    <t>현은수</t>
    <phoneticPr fontId="4" type="noConversion"/>
  </si>
  <si>
    <t>054-650-7142</t>
    <phoneticPr fontId="4" type="noConversion"/>
  </si>
  <si>
    <t>곽도현</t>
    <phoneticPr fontId="4" type="noConversion"/>
  </si>
  <si>
    <t>054-639-5073</t>
    <phoneticPr fontId="4" type="noConversion"/>
  </si>
  <si>
    <t>안정면 기초생활거점조성사업 소방공사</t>
    <phoneticPr fontId="4" type="noConversion"/>
  </si>
  <si>
    <t>054-639-5060</t>
    <phoneticPr fontId="4" type="noConversion"/>
  </si>
  <si>
    <t>김채윤</t>
    <phoneticPr fontId="4" type="noConversion"/>
  </si>
  <si>
    <t>054-639-5046</t>
    <phoneticPr fontId="4" type="noConversion"/>
  </si>
  <si>
    <t>단밀용곡지구 용배수로 보수공사</t>
    <phoneticPr fontId="4" type="noConversion"/>
  </si>
  <si>
    <t>경북지역본부 의성군위지사 수자원관리부</t>
    <phoneticPr fontId="4" type="noConversion"/>
  </si>
  <si>
    <t>공재훈</t>
    <phoneticPr fontId="4" type="noConversion"/>
  </si>
  <si>
    <t>053-830-8142</t>
    <phoneticPr fontId="4" type="noConversion"/>
  </si>
  <si>
    <t>하지구 과실전문생산단지 기반조성사업 토목공사</t>
    <phoneticPr fontId="4" type="noConversion"/>
  </si>
  <si>
    <t>이경욱</t>
    <phoneticPr fontId="4" type="noConversion"/>
  </si>
  <si>
    <t>054-830-81766</t>
    <phoneticPr fontId="4" type="noConversion"/>
  </si>
  <si>
    <t xml:space="preserve">2026년 상반기 자동수위계측기 노후장비 보수 </t>
    <phoneticPr fontId="4" type="noConversion"/>
  </si>
  <si>
    <t>경북지역본부 포항울릉지사 농어촌사업부</t>
    <phoneticPr fontId="4" type="noConversion"/>
  </si>
  <si>
    <t>윤재호</t>
    <phoneticPr fontId="4" type="noConversion"/>
  </si>
  <si>
    <t>054-720-7029</t>
    <phoneticPr fontId="4" type="noConversion"/>
  </si>
  <si>
    <t>기계지구 수문 설치 및 보수</t>
    <phoneticPr fontId="4" type="noConversion"/>
  </si>
  <si>
    <t>기동지2 용수간선 용수로 쇄골 및 누수 보수</t>
    <phoneticPr fontId="4" type="noConversion"/>
  </si>
  <si>
    <t>청하1 용수간선 외 4개소 수문 설치 및 보수</t>
    <phoneticPr fontId="4" type="noConversion"/>
  </si>
  <si>
    <t>김요한</t>
    <phoneticPr fontId="4" type="noConversion"/>
  </si>
  <si>
    <t>054-720-7028</t>
    <phoneticPr fontId="4" type="noConversion"/>
  </si>
  <si>
    <t>신광지구 수문 설치 및 보수</t>
    <phoneticPr fontId="4" type="noConversion"/>
  </si>
  <si>
    <t>망천샘보 용수지선 외 3개소 수문보수</t>
    <phoneticPr fontId="4" type="noConversion"/>
  </si>
  <si>
    <t>노동지구 특화사업 토목공사</t>
    <phoneticPr fontId="4" type="noConversion"/>
  </si>
  <si>
    <t>경북지역본부 경주지사 농어촌사업부</t>
    <phoneticPr fontId="4" type="noConversion"/>
  </si>
  <si>
    <t>류경선</t>
    <phoneticPr fontId="4" type="noConversion"/>
  </si>
  <si>
    <t>054-778-1029</t>
    <phoneticPr fontId="4" type="noConversion"/>
  </si>
  <si>
    <t>경북지역본부 경주지사 수자원관리부</t>
    <phoneticPr fontId="4" type="noConversion"/>
  </si>
  <si>
    <t>김재원</t>
    <phoneticPr fontId="4" type="noConversion"/>
  </si>
  <si>
    <t>054-778-1008</t>
    <phoneticPr fontId="4" type="noConversion"/>
  </si>
  <si>
    <t>고경 상덕리 신지 보수공사 토목공사</t>
    <phoneticPr fontId="4" type="noConversion"/>
  </si>
  <si>
    <t>제한경쟁</t>
    <phoneticPr fontId="4" type="noConversion"/>
  </si>
  <si>
    <t>경북지역본부 영천지사 농어촌사업부</t>
    <phoneticPr fontId="4" type="noConversion"/>
  </si>
  <si>
    <t>박정찬</t>
    <phoneticPr fontId="4" type="noConversion"/>
  </si>
  <si>
    <t>054-339-5036</t>
    <phoneticPr fontId="4" type="noConversion"/>
  </si>
  <si>
    <t>외촌지구 수리시설개보수사업 전기공사</t>
    <phoneticPr fontId="4" type="noConversion"/>
  </si>
  <si>
    <t>경북지역본부 경산청도지사 농어촌사업부</t>
    <phoneticPr fontId="4" type="noConversion"/>
  </si>
  <si>
    <t>박창현</t>
    <phoneticPr fontId="4" type="noConversion"/>
  </si>
  <si>
    <t>053-819-6024</t>
    <phoneticPr fontId="4" type="noConversion"/>
  </si>
  <si>
    <t>농기계임대사업소 북부분소 설립사업 건축토목기계공사</t>
    <phoneticPr fontId="4" type="noConversion"/>
  </si>
  <si>
    <t>경북지역본부 상주지사 농어촌사업부</t>
    <phoneticPr fontId="4" type="noConversion"/>
  </si>
  <si>
    <t>이윤지</t>
    <phoneticPr fontId="4" type="noConversion"/>
  </si>
  <si>
    <t>054-531-3562</t>
    <phoneticPr fontId="4" type="noConversion"/>
  </si>
  <si>
    <t>농기계임대사업소 북부분소 설립사업 전기공사</t>
    <phoneticPr fontId="4" type="noConversion"/>
  </si>
  <si>
    <t>농기계임대사업소 북부분소 설립사업 소방공사</t>
    <phoneticPr fontId="4" type="noConversion"/>
  </si>
  <si>
    <t>소방</t>
    <phoneticPr fontId="4" type="noConversion"/>
  </si>
  <si>
    <t>농기계임대사업소 북부분소 설립사업 통신공사</t>
    <phoneticPr fontId="4" type="noConversion"/>
  </si>
  <si>
    <t>연천1리 마을만들기사업 토목공사</t>
    <phoneticPr fontId="4" type="noConversion"/>
  </si>
  <si>
    <t xml:space="preserve"> 김상한 </t>
    <phoneticPr fontId="4" type="noConversion"/>
  </si>
  <si>
    <t>054-550-5323</t>
    <phoneticPr fontId="4" type="noConversion"/>
  </si>
  <si>
    <t xml:space="preserve">하괴3리 마을만들기사업 건축공사 </t>
    <phoneticPr fontId="4" type="noConversion"/>
  </si>
  <si>
    <t xml:space="preserve">하괴3리 마을만들기사업 전기공사 </t>
    <phoneticPr fontId="4" type="noConversion"/>
  </si>
  <si>
    <t xml:space="preserve">하괴3리 마을만들기사업 통신공사 </t>
    <phoneticPr fontId="4" type="noConversion"/>
  </si>
  <si>
    <t>문경저수지 준설사업</t>
    <phoneticPr fontId="4" type="noConversion"/>
  </si>
  <si>
    <t>홍준혁</t>
    <phoneticPr fontId="4" type="noConversion"/>
  </si>
  <si>
    <t>054-550-5332</t>
    <phoneticPr fontId="4" type="noConversion"/>
  </si>
  <si>
    <t>경천저수지 준설사업</t>
    <phoneticPr fontId="4" type="noConversion"/>
  </si>
  <si>
    <t>신성지구 배수개선사업 전기공사</t>
    <phoneticPr fontId="4" type="noConversion"/>
  </si>
  <si>
    <t>경북지역본부 안동지사 농어촌사업부</t>
    <phoneticPr fontId="4" type="noConversion"/>
  </si>
  <si>
    <t>박진규</t>
    <phoneticPr fontId="4" type="noConversion"/>
  </si>
  <si>
    <t>054-850-5731</t>
    <phoneticPr fontId="4" type="noConversion"/>
  </si>
  <si>
    <t>어천1지구 수리시설개보수사업</t>
    <phoneticPr fontId="4" type="noConversion"/>
  </si>
  <si>
    <t>메쉬휀스</t>
    <phoneticPr fontId="4" type="noConversion"/>
  </si>
  <si>
    <t>조용진</t>
    <phoneticPr fontId="4" type="noConversion"/>
  </si>
  <si>
    <t>054-870-0523</t>
    <phoneticPr fontId="4" type="noConversion"/>
  </si>
  <si>
    <t>안전난간</t>
    <phoneticPr fontId="4" type="noConversion"/>
  </si>
  <si>
    <t>고아2-23용수지선 외 4개 노선 정비공사</t>
  </si>
  <si>
    <t>철근콘크리트벤치플륨관</t>
    <phoneticPr fontId="4" type="noConversion"/>
  </si>
  <si>
    <t>1.0mx1.0m</t>
    <phoneticPr fontId="4" type="noConversion"/>
  </si>
  <si>
    <t>1.0mx1.0m</t>
  </si>
  <si>
    <t>풍효지구 효갈1배수장 cctv 제조구매설치</t>
    <phoneticPr fontId="4" type="noConversion"/>
  </si>
  <si>
    <t>감시</t>
    <phoneticPr fontId="4" type="noConversion"/>
  </si>
  <si>
    <t>권오영</t>
    <phoneticPr fontId="4" type="noConversion"/>
  </si>
  <si>
    <t>054-650-7135</t>
    <phoneticPr fontId="4" type="noConversion"/>
  </si>
  <si>
    <t>예천 지역특화임대형스마트팜 전기공사 관급자재(조명기구) 구매</t>
    <phoneticPr fontId="4" type="noConversion"/>
  </si>
  <si>
    <t>예천 지역특화임대형스마트팜 통신공사 관급자재(방송장비) 구매</t>
    <phoneticPr fontId="4" type="noConversion"/>
  </si>
  <si>
    <t>예천 지역특화임대형스마트팜 통신공사 관급자재(CCTV) 구매</t>
    <phoneticPr fontId="4" type="noConversion"/>
  </si>
  <si>
    <t>석포면기초생활거점조성사업</t>
    <phoneticPr fontId="4" type="noConversion"/>
  </si>
  <si>
    <t>25-30-150</t>
    <phoneticPr fontId="4" type="noConversion"/>
  </si>
  <si>
    <t>M3</t>
    <phoneticPr fontId="4" type="noConversion"/>
  </si>
  <si>
    <t>강철</t>
    <phoneticPr fontId="4" type="noConversion"/>
  </si>
  <si>
    <t>054-639-5032</t>
    <phoneticPr fontId="4" type="noConversion"/>
  </si>
  <si>
    <t>SD500, HD-19</t>
    <phoneticPr fontId="4" type="noConversion"/>
  </si>
  <si>
    <t>Ton</t>
    <phoneticPr fontId="4" type="noConversion"/>
  </si>
  <si>
    <t>서제지구 수리시설개보수사업 지급자재(폐쇄형배전반)</t>
    <phoneticPr fontId="4" type="noConversion"/>
  </si>
  <si>
    <t>폐쇄형수배전반</t>
    <phoneticPr fontId="4" type="noConversion"/>
  </si>
  <si>
    <t>고압수배전반9면</t>
    <phoneticPr fontId="4" type="noConversion"/>
  </si>
  <si>
    <t>백원덕</t>
    <phoneticPr fontId="4" type="noConversion"/>
  </si>
  <si>
    <t>054-830-8133</t>
    <phoneticPr fontId="4" type="noConversion"/>
  </si>
  <si>
    <t>사직2리 취약지역생활여건개조사업</t>
    <phoneticPr fontId="4" type="noConversion"/>
  </si>
  <si>
    <t>미장벽돌</t>
    <phoneticPr fontId="4" type="noConversion"/>
  </si>
  <si>
    <t>190x90x57</t>
    <phoneticPr fontId="4" type="noConversion"/>
  </si>
  <si>
    <t>매</t>
    <phoneticPr fontId="4" type="noConversion"/>
  </si>
  <si>
    <t>경북지역본부 의성군위지사 군위지부</t>
    <phoneticPr fontId="4" type="noConversion"/>
  </si>
  <si>
    <t>정월표</t>
    <phoneticPr fontId="4" type="noConversion"/>
  </si>
  <si>
    <t>054-830-8192</t>
    <phoneticPr fontId="4" type="noConversion"/>
  </si>
  <si>
    <t>괴산지구 과실전문생산단지 기반조성사업</t>
    <phoneticPr fontId="4" type="noConversion"/>
  </si>
  <si>
    <t>50Ton</t>
    <phoneticPr fontId="4" type="noConversion"/>
  </si>
  <si>
    <t xml:space="preserve">장춘2리 취약지역생활여건개조사업 </t>
    <phoneticPr fontId="4" type="noConversion"/>
  </si>
  <si>
    <t>김찬희</t>
    <phoneticPr fontId="4" type="noConversion"/>
  </si>
  <si>
    <t>054-830-8172</t>
    <phoneticPr fontId="4" type="noConversion"/>
  </si>
  <si>
    <t>노후 수위계, 센서 구매</t>
    <phoneticPr fontId="4" type="noConversion"/>
  </si>
  <si>
    <t>수위조절기</t>
    <phoneticPr fontId="4" type="noConversion"/>
  </si>
  <si>
    <t>수요기관규격</t>
    <phoneticPr fontId="4" type="noConversion"/>
  </si>
  <si>
    <t>경북지역본부 영덕울진지사 농어촌사업부</t>
    <phoneticPr fontId="4" type="noConversion"/>
  </si>
  <si>
    <t>김성현</t>
    <phoneticPr fontId="4" type="noConversion"/>
  </si>
  <si>
    <t>054-730-5061</t>
    <phoneticPr fontId="4" type="noConversion"/>
  </si>
  <si>
    <t>금진항 어촌신활력증진사업 레미콘</t>
  </si>
  <si>
    <t>기계면 기초생활거점조성사업</t>
    <phoneticPr fontId="4" type="noConversion"/>
  </si>
  <si>
    <t>25-18-120</t>
    <phoneticPr fontId="4" type="noConversion"/>
  </si>
  <si>
    <t>정원석</t>
    <phoneticPr fontId="4" type="noConversion"/>
  </si>
  <si>
    <t>010-9761-2161</t>
    <phoneticPr fontId="4" type="noConversion"/>
  </si>
  <si>
    <t>플로어링보드</t>
    <phoneticPr fontId="4" type="noConversion"/>
  </si>
  <si>
    <t>T22mm</t>
    <phoneticPr fontId="4" type="noConversion"/>
  </si>
  <si>
    <t>시스템마루틀설치</t>
    <phoneticPr fontId="4" type="noConversion"/>
  </si>
  <si>
    <t>gym-MD5</t>
    <phoneticPr fontId="4" type="noConversion"/>
  </si>
  <si>
    <t>25-21-080</t>
    <phoneticPr fontId="4" type="noConversion"/>
  </si>
  <si>
    <t>25-18-080</t>
    <phoneticPr fontId="4" type="noConversion"/>
  </si>
  <si>
    <t>A3-H-WC2, 가열, 3등급</t>
    <phoneticPr fontId="4" type="noConversion"/>
  </si>
  <si>
    <t>A3-H-BB2, 가열, 3등급</t>
    <phoneticPr fontId="4" type="noConversion"/>
  </si>
  <si>
    <t>보타도경계석</t>
    <phoneticPr fontId="4" type="noConversion"/>
  </si>
  <si>
    <t>화강석, 200*200*1,000</t>
    <phoneticPr fontId="4" type="noConversion"/>
  </si>
  <si>
    <t>인조화강석블록</t>
    <phoneticPr fontId="4" type="noConversion"/>
  </si>
  <si>
    <t>200*200*80T, 홀블록(투수)</t>
    <phoneticPr fontId="4" type="noConversion"/>
  </si>
  <si>
    <t>도로경계석(화강석)</t>
    <phoneticPr fontId="4" type="noConversion"/>
  </si>
  <si>
    <t>150*150, 직선</t>
    <phoneticPr fontId="4" type="noConversion"/>
  </si>
  <si>
    <t>25-24-120</t>
    <phoneticPr fontId="4" type="noConversion"/>
  </si>
  <si>
    <t>25-21-80</t>
    <phoneticPr fontId="4" type="noConversion"/>
  </si>
  <si>
    <t>25-18-80</t>
    <phoneticPr fontId="4" type="noConversion"/>
  </si>
  <si>
    <t>라원3배수장 물관리자동화시스템 제조구매 설치</t>
    <phoneticPr fontId="4" type="noConversion"/>
  </si>
  <si>
    <t>라원4배수장 물관리자동화시스템 제조구매 설치</t>
    <phoneticPr fontId="4" type="noConversion"/>
  </si>
  <si>
    <t>라원지구 배수개선사업</t>
  </si>
  <si>
    <t>라원3배수장 벨트컨베이어 1식</t>
  </si>
  <si>
    <t>김병대</t>
  </si>
  <si>
    <t>054-778-1035</t>
  </si>
  <si>
    <t>라원4배수장 벨트컨베이어 1식</t>
  </si>
  <si>
    <t>라원3배수장 저압 폐쇄형배전반 제조구매 설치</t>
    <phoneticPr fontId="4" type="noConversion"/>
  </si>
  <si>
    <t>수배전반설비</t>
  </si>
  <si>
    <t>라원3배수장 저압 폐쇄형배전반</t>
    <phoneticPr fontId="4" type="noConversion"/>
  </si>
  <si>
    <t>라원4배수장 저압 폐쇄형배전반 제조구매 설치</t>
    <phoneticPr fontId="4" type="noConversion"/>
  </si>
  <si>
    <t>라원4배수장 저압 폐쇄형배전반</t>
    <phoneticPr fontId="4" type="noConversion"/>
  </si>
  <si>
    <t>라원3배수장 영상감시장치 제조구매 설치</t>
    <phoneticPr fontId="4" type="noConversion"/>
  </si>
  <si>
    <t>라원4배수장 영상감시장치 제조구매 설치</t>
    <phoneticPr fontId="4" type="noConversion"/>
  </si>
  <si>
    <t>김병대</t>
    <phoneticPr fontId="4" type="noConversion"/>
  </si>
  <si>
    <t>054-778-1035</t>
    <phoneticPr fontId="4" type="noConversion"/>
  </si>
  <si>
    <t>40KG</t>
  </si>
  <si>
    <t>화남면 기초생활거점조성사업</t>
    <phoneticPr fontId="4" type="noConversion"/>
  </si>
  <si>
    <t>전기히트펌프</t>
    <phoneticPr fontId="4" type="noConversion"/>
  </si>
  <si>
    <t>냉난방기</t>
    <phoneticPr fontId="4" type="noConversion"/>
  </si>
  <si>
    <t>배정표</t>
    <phoneticPr fontId="4" type="noConversion"/>
  </si>
  <si>
    <t>054-339-5095</t>
    <phoneticPr fontId="4" type="noConversion"/>
  </si>
  <si>
    <t>금속제창</t>
    <phoneticPr fontId="4" type="noConversion"/>
  </si>
  <si>
    <t>창호재</t>
    <phoneticPr fontId="4" type="noConversion"/>
  </si>
  <si>
    <t>KG</t>
    <phoneticPr fontId="4" type="noConversion"/>
  </si>
  <si>
    <t>특수지붕재</t>
    <phoneticPr fontId="4" type="noConversion"/>
  </si>
  <si>
    <t>지붕재</t>
    <phoneticPr fontId="4" type="noConversion"/>
  </si>
  <si>
    <t>농촌신활력플러스 청도문화살롱조성사업</t>
    <phoneticPr fontId="4" type="noConversion"/>
  </si>
  <si>
    <t>김호철</t>
    <phoneticPr fontId="4" type="noConversion"/>
  </si>
  <si>
    <t>053-819-6022</t>
    <phoneticPr fontId="4" type="noConversion"/>
  </si>
  <si>
    <t>백금지구 배수로정비사업</t>
    <phoneticPr fontId="4" type="noConversion"/>
  </si>
  <si>
    <t>메시휀스</t>
    <phoneticPr fontId="4" type="noConversion"/>
  </si>
  <si>
    <t>2000x1800</t>
    <phoneticPr fontId="4" type="noConversion"/>
  </si>
  <si>
    <t>배연지</t>
    <phoneticPr fontId="4" type="noConversion"/>
  </si>
  <si>
    <t>053-819-6034</t>
    <phoneticPr fontId="4" type="noConversion"/>
  </si>
  <si>
    <t>풍각지구 풍수해생활권종합정비사업</t>
    <phoneticPr fontId="4" type="noConversion"/>
  </si>
  <si>
    <t>25-24-150외</t>
    <phoneticPr fontId="4" type="noConversion"/>
  </si>
  <si>
    <t>정진섭</t>
    <phoneticPr fontId="4" type="noConversion"/>
  </si>
  <si>
    <t>053-819-6038</t>
    <phoneticPr fontId="4" type="noConversion"/>
  </si>
  <si>
    <t>풍각지구 풍수해생활권종합정비사업</t>
  </si>
  <si>
    <t>t</t>
    <phoneticPr fontId="4" type="noConversion"/>
  </si>
  <si>
    <t>식생호안블록</t>
    <phoneticPr fontId="4" type="noConversion"/>
  </si>
  <si>
    <t>1000×1000×250</t>
    <phoneticPr fontId="4" type="noConversion"/>
  </si>
  <si>
    <t>흄관</t>
    <phoneticPr fontId="4" type="noConversion"/>
  </si>
  <si>
    <t>D800~D1000</t>
    <phoneticPr fontId="4" type="noConversion"/>
  </si>
  <si>
    <t>#78, #467</t>
    <phoneticPr fontId="4" type="noConversion"/>
  </si>
  <si>
    <t>tonf</t>
    <phoneticPr fontId="4" type="noConversion"/>
  </si>
  <si>
    <t>사석</t>
    <phoneticPr fontId="4" type="noConversion"/>
  </si>
  <si>
    <t>30kg이상</t>
    <phoneticPr fontId="4" type="noConversion"/>
  </si>
  <si>
    <t>조립식pc박스</t>
    <phoneticPr fontId="4" type="noConversion"/>
  </si>
  <si>
    <t>1000*1000~3000*1500</t>
    <phoneticPr fontId="4" type="noConversion"/>
  </si>
  <si>
    <t>고방 자연재해위험개선지구 정비사업 가드레일 구매</t>
    <phoneticPr fontId="4" type="noConversion"/>
  </si>
  <si>
    <t>W4000×H700</t>
    <phoneticPr fontId="4" type="noConversion"/>
  </si>
  <si>
    <t>정성엽</t>
    <phoneticPr fontId="4" type="noConversion"/>
  </si>
  <si>
    <t>054-950-0753</t>
    <phoneticPr fontId="4" type="noConversion"/>
  </si>
  <si>
    <t>부창지구 수리시설개보수사업</t>
    <phoneticPr fontId="4" type="noConversion"/>
  </si>
  <si>
    <t>쇼핑몰</t>
    <phoneticPr fontId="4" type="noConversion"/>
  </si>
  <si>
    <t>25-24-15</t>
    <phoneticPr fontId="4" type="noConversion"/>
  </si>
  <si>
    <t>김리아</t>
    <phoneticPr fontId="4" type="noConversion"/>
  </si>
  <si>
    <t>054-950-0745</t>
    <phoneticPr fontId="4" type="noConversion"/>
  </si>
  <si>
    <t>대봉지구 배수개선사업</t>
    <phoneticPr fontId="4" type="noConversion"/>
  </si>
  <si>
    <t>콘크리트호안및옹벽블럭</t>
    <phoneticPr fontId="4" type="noConversion"/>
  </si>
  <si>
    <t>1000x700x500mm</t>
    <phoneticPr fontId="4" type="noConversion"/>
  </si>
  <si>
    <t>배수장</t>
    <phoneticPr fontId="4" type="noConversion"/>
  </si>
  <si>
    <t>경북지역본부 성주지사 농어촌사업부</t>
    <phoneticPr fontId="4" type="noConversion"/>
  </si>
  <si>
    <t>권기탁</t>
    <phoneticPr fontId="4" type="noConversion"/>
  </si>
  <si>
    <t>054-930-0746</t>
    <phoneticPr fontId="4" type="noConversion"/>
  </si>
  <si>
    <t>전동식 버터플라이밸브</t>
    <phoneticPr fontId="4" type="noConversion"/>
  </si>
  <si>
    <t>Ø1000mm×10kgf/㎠</t>
    <phoneticPr fontId="4" type="noConversion"/>
  </si>
  <si>
    <t>김학진</t>
    <phoneticPr fontId="4" type="noConversion"/>
  </si>
  <si>
    <t>054-930-0764</t>
    <phoneticPr fontId="4" type="noConversion"/>
  </si>
  <si>
    <t>성주군 돌봄마을 시범단지조성사업 지급자재(보차도용콘크리트블록)구매</t>
    <phoneticPr fontId="4" type="noConversion"/>
  </si>
  <si>
    <t>보차도용콘크리트블록</t>
    <phoneticPr fontId="4" type="noConversion"/>
  </si>
  <si>
    <t>200×200</t>
    <phoneticPr fontId="4" type="noConversion"/>
  </si>
  <si>
    <t>신정호</t>
    <phoneticPr fontId="4" type="noConversion"/>
  </si>
  <si>
    <t>054-930-0741</t>
    <phoneticPr fontId="4" type="noConversion"/>
  </si>
  <si>
    <t>성주군 돌봄마을 시범단지조성사업 지급자재(일반용폴리에틸렌)구매</t>
    <phoneticPr fontId="4" type="noConversion"/>
  </si>
  <si>
    <t>일반용폴리에틸렌관</t>
    <phoneticPr fontId="4" type="noConversion"/>
  </si>
  <si>
    <t>D150mm외</t>
    <phoneticPr fontId="4" type="noConversion"/>
  </si>
  <si>
    <t>054-930-0741</t>
  </si>
  <si>
    <t>성주군 돌봄마을 시범단지조성사업 지급자재(콘크리트맨홀블록)구매</t>
    <phoneticPr fontId="4" type="noConversion"/>
  </si>
  <si>
    <t>콘크리트맨홀블록관</t>
  </si>
  <si>
    <t>Φ900×t200mm외</t>
    <phoneticPr fontId="262" type="noConversion"/>
  </si>
  <si>
    <t>개소</t>
    <phoneticPr fontId="4" type="noConversion"/>
  </si>
  <si>
    <t>성주군 돌봄마을 시범단지조성사업 지급자재(자연석경계석)구매</t>
    <phoneticPr fontId="4" type="noConversion"/>
  </si>
  <si>
    <t>120×120외</t>
    <phoneticPr fontId="4" type="noConversion"/>
  </si>
  <si>
    <t>성주군 돌봄마을 시범단지조성사업 지급자재(철근콘크리트관)구매</t>
    <phoneticPr fontId="4" type="noConversion"/>
  </si>
  <si>
    <t>철근콘크리트관</t>
    <phoneticPr fontId="4" type="noConversion"/>
  </si>
  <si>
    <t>300×300×2,000외</t>
    <phoneticPr fontId="4" type="noConversion"/>
  </si>
  <si>
    <t>소성지 생태공원조성사업 지급자재(레미콘)구매</t>
    <phoneticPr fontId="4" type="noConversion"/>
  </si>
  <si>
    <t>25-24-120외</t>
    <phoneticPr fontId="4" type="noConversion"/>
  </si>
  <si>
    <t>소성지 생태공원조성사업 지급자재(자연석경계석)구매</t>
    <phoneticPr fontId="4" type="noConversion"/>
  </si>
  <si>
    <t>자연석경계석</t>
    <phoneticPr fontId="4" type="noConversion"/>
  </si>
  <si>
    <t>150×150외</t>
    <phoneticPr fontId="4" type="noConversion"/>
  </si>
  <si>
    <t>소성지 생태공원조성사업 지급자재(흙콘크리트)구매</t>
    <phoneticPr fontId="4" type="noConversion"/>
  </si>
  <si>
    <t>흙콘크리트</t>
    <phoneticPr fontId="4" type="noConversion"/>
  </si>
  <si>
    <t>T200</t>
    <phoneticPr fontId="4" type="noConversion"/>
  </si>
  <si>
    <t>성남지구 스마트원예단지 기반조성사업(L형측벽)구매</t>
    <phoneticPr fontId="4" type="noConversion"/>
  </si>
  <si>
    <t>950*1800*2000</t>
    <phoneticPr fontId="4" type="noConversion"/>
  </si>
  <si>
    <t>진민주</t>
    <phoneticPr fontId="4" type="noConversion"/>
  </si>
  <si>
    <t>054-930-0747</t>
    <phoneticPr fontId="4" type="noConversion"/>
  </si>
  <si>
    <t>조립식철근코콘크리트암거블록</t>
    <phoneticPr fontId="4" type="noConversion"/>
  </si>
  <si>
    <t>B3000*H1500</t>
    <phoneticPr fontId="4" type="noConversion"/>
  </si>
  <si>
    <t>대봉지구 배수개선사업 지급자재(수중펌프) 구매</t>
    <phoneticPr fontId="4" type="noConversion"/>
  </si>
  <si>
    <t>수중축류펌프</t>
    <phoneticPr fontId="4" type="noConversion"/>
  </si>
  <si>
    <t>Ø1000mm×150kw×H4.7m×Q140㎥/min</t>
    <phoneticPr fontId="4" type="noConversion"/>
  </si>
  <si>
    <t>국가계약법 시행령 제26조 제1항 제4호 등</t>
    <phoneticPr fontId="4" type="noConversion"/>
  </si>
  <si>
    <t>농기계임대사업소 북부분소 설립사업</t>
    <phoneticPr fontId="4" type="noConversion"/>
  </si>
  <si>
    <t>25-18-80외</t>
    <phoneticPr fontId="4" type="noConversion"/>
  </si>
  <si>
    <t>포장</t>
    <phoneticPr fontId="4" type="noConversion"/>
  </si>
  <si>
    <t>m3</t>
    <phoneticPr fontId="4" type="noConversion"/>
  </si>
  <si>
    <t>HD13외 3종</t>
    <phoneticPr fontId="4" type="noConversion"/>
  </si>
  <si>
    <t>덕리지구 농촌공간정비사업 소규모환경영향평가 용역</t>
    <phoneticPr fontId="4" type="noConversion"/>
  </si>
  <si>
    <t>김도윤</t>
    <phoneticPr fontId="4" type="noConversion"/>
  </si>
  <si>
    <t>054-870-0532</t>
    <phoneticPr fontId="4" type="noConversion"/>
  </si>
  <si>
    <t>옥관지구 수리시설개보수사업 세부설계 용역</t>
    <phoneticPr fontId="4" type="noConversion"/>
  </si>
  <si>
    <t>은산1리 취약지역생활여건개조사업 재해예방기술지도 용역</t>
    <phoneticPr fontId="4" type="noConversion"/>
  </si>
  <si>
    <t>일반용역</t>
    <phoneticPr fontId="4" type="noConversion"/>
  </si>
  <si>
    <t>은산1리 취약지역생활여건개조사업 지역역량강화 용역</t>
    <phoneticPr fontId="4" type="noConversion"/>
  </si>
  <si>
    <t>단산면 기초생활거점조성사업 시행계획 수립 용역</t>
    <phoneticPr fontId="4" type="noConversion"/>
  </si>
  <si>
    <t>문수면 기초생활거점조성사업 시행계획 수립 용역</t>
    <phoneticPr fontId="4" type="noConversion"/>
  </si>
  <si>
    <t>화전2리 취약지역생활여건개조사업 세부설계 용역</t>
    <phoneticPr fontId="4" type="noConversion"/>
  </si>
  <si>
    <t>금성면 기초생활거점조성사업 세부설계 용역</t>
    <phoneticPr fontId="4" type="noConversion"/>
  </si>
  <si>
    <t>054-830-8166</t>
    <phoneticPr fontId="4" type="noConversion"/>
  </si>
  <si>
    <t>봉양면 기초생활거점조성사업 세부설계 용역</t>
    <phoneticPr fontId="4" type="noConversion"/>
  </si>
  <si>
    <t>최정민</t>
    <phoneticPr fontId="4" type="noConversion"/>
  </si>
  <si>
    <t>054-830-8171</t>
    <phoneticPr fontId="4" type="noConversion"/>
  </si>
  <si>
    <t>TM/TC 점검 정비 용역</t>
    <phoneticPr fontId="4" type="noConversion"/>
  </si>
  <si>
    <t>덕장1지구 수리시설개보수 세부설계용역</t>
    <phoneticPr fontId="4" type="noConversion"/>
  </si>
  <si>
    <t>이정우</t>
    <phoneticPr fontId="4" type="noConversion"/>
  </si>
  <si>
    <t>054-720-7018</t>
    <phoneticPr fontId="4" type="noConversion"/>
  </si>
  <si>
    <t>신광지구 수리시설개보수 세부설계용역</t>
    <phoneticPr fontId="4" type="noConversion"/>
  </si>
  <si>
    <t>정의엽</t>
    <phoneticPr fontId="4" type="noConversion"/>
  </si>
  <si>
    <t>054-720-7022</t>
    <phoneticPr fontId="4" type="noConversion"/>
  </si>
  <si>
    <t>북안면 기초생활거점조성사업 지역역량강화 용역</t>
    <phoneticPr fontId="4" type="noConversion"/>
  </si>
  <si>
    <t>김은희</t>
    <phoneticPr fontId="4" type="noConversion"/>
  </si>
  <si>
    <t>054-339-5032</t>
    <phoneticPr fontId="4" type="noConversion"/>
  </si>
  <si>
    <t>화산면 기초생활거점조성사업 세부설계 용역</t>
    <phoneticPr fontId="4" type="noConversion"/>
  </si>
  <si>
    <t>이윤정</t>
    <phoneticPr fontId="4" type="noConversion"/>
  </si>
  <si>
    <t>054-339-5031</t>
    <phoneticPr fontId="4" type="noConversion"/>
  </si>
  <si>
    <t>대창면 기초생활거점조성사업 세부설계 용역</t>
    <phoneticPr fontId="4" type="noConversion"/>
  </si>
  <si>
    <t>대봉지구 배수개선사업 전기공사 재해예방기술지도 용역</t>
    <phoneticPr fontId="4" type="noConversion"/>
  </si>
  <si>
    <t>갈평2리 밭기반 정비사업 세부설계</t>
    <phoneticPr fontId="4" type="noConversion"/>
  </si>
  <si>
    <t>금진항 어촌신활력증진사업 전기공사</t>
    <phoneticPr fontId="4" type="noConversion"/>
  </si>
  <si>
    <t>금진항 어촌신활력증진사업 통신공사</t>
    <phoneticPr fontId="4" type="noConversion"/>
  </si>
  <si>
    <t>금화지구 저수지준설 수리시설개보수사업 토목공사</t>
    <phoneticPr fontId="4" type="noConversion"/>
  </si>
  <si>
    <t>2026년 기계지구 용배수로 준설공사</t>
    <phoneticPr fontId="4" type="noConversion"/>
  </si>
  <si>
    <t>녹래지구 과실전문생산단지 기반조성사업 전기공사</t>
    <phoneticPr fontId="4" type="noConversion"/>
  </si>
  <si>
    <t>안계단북지구 가뭄대책사업 전기공사</t>
    <phoneticPr fontId="4" type="noConversion"/>
  </si>
  <si>
    <t>하속1리 농어촌 취약지역 생활여건개조사업 전기공사</t>
    <phoneticPr fontId="4" type="noConversion"/>
  </si>
  <si>
    <t>대송면 기초생활거점조성사업 건축토목기계공사</t>
    <phoneticPr fontId="4" type="noConversion"/>
  </si>
  <si>
    <t>어미지구 배수개선사업 토목건축기계공사</t>
    <phoneticPr fontId="4" type="noConversion"/>
  </si>
  <si>
    <t>황계지구 배수개선사업</t>
    <phoneticPr fontId="4" type="noConversion"/>
  </si>
  <si>
    <t>관음지구 과실전문생산단지 기반조성사업</t>
    <phoneticPr fontId="4" type="noConversion"/>
  </si>
  <si>
    <t>모서 득수지구 농촌용수공급사엄</t>
    <phoneticPr fontId="4" type="noConversion"/>
  </si>
  <si>
    <t>금진항 어촌신활력증진사업</t>
    <phoneticPr fontId="4" type="noConversion"/>
  </si>
  <si>
    <t>노방지구 수리시설개보수사업</t>
    <phoneticPr fontId="4" type="noConversion"/>
  </si>
  <si>
    <t>늑구대천지구 재해위험저수지 정비사업</t>
    <phoneticPr fontId="4" type="noConversion"/>
  </si>
  <si>
    <t>오기감은지구 수리시설개보수사업 지급자재(철근)</t>
    <phoneticPr fontId="4" type="noConversion"/>
  </si>
  <si>
    <t>오덕탑정지구 과실전문생산단지 기반조성사업 토목공사</t>
    <phoneticPr fontId="4" type="noConversion"/>
  </si>
  <si>
    <t>구름지구 수리시설개보수사업</t>
    <phoneticPr fontId="4" type="noConversion"/>
  </si>
  <si>
    <t>개진지구 수리시설개보수사업</t>
    <phoneticPr fontId="4" type="noConversion"/>
  </si>
  <si>
    <t>장암지구 배수개선사업 펌프 구매</t>
    <phoneticPr fontId="4" type="noConversion"/>
  </si>
  <si>
    <t>용지매수보상시스템 등 통합 유지관리 용역</t>
  </si>
  <si>
    <t>백승오</t>
  </si>
  <si>
    <t>061-338-6159</t>
  </si>
  <si>
    <t>이한솔</t>
  </si>
  <si>
    <t>061-338-5176</t>
  </si>
  <si>
    <t>이익준</t>
    <phoneticPr fontId="4" type="noConversion"/>
  </si>
  <si>
    <t>061-338-6570</t>
    <phoneticPr fontId="4" type="noConversion"/>
  </si>
  <si>
    <t>홍수가뭄대응 지역 종합계획 수립</t>
    <phoneticPr fontId="4" type="noConversion"/>
  </si>
  <si>
    <t>본사 기후대응처 사업계획부</t>
    <phoneticPr fontId="4" type="noConversion"/>
  </si>
  <si>
    <t>신언상</t>
    <phoneticPr fontId="4" type="noConversion"/>
  </si>
  <si>
    <t>061-338-5322</t>
    <phoneticPr fontId="4" type="noConversion"/>
  </si>
  <si>
    <t>배수체계를 고려한 농경지 침수분석 모형 구축 연구용역</t>
    <phoneticPr fontId="4" type="noConversion"/>
  </si>
  <si>
    <t>본사 기후대응처 기술심사부</t>
    <phoneticPr fontId="4" type="noConversion"/>
  </si>
  <si>
    <t>임정훈</t>
  </si>
  <si>
    <t>061-338-6563</t>
  </si>
  <si>
    <t>황촌이곡지구 다목적농촌용수개발사업 설계VE</t>
  </si>
  <si>
    <t>본사 공익보상처</t>
    <phoneticPr fontId="4" type="noConversion"/>
  </si>
  <si>
    <t>본사 기획조정실 법무지원부</t>
    <phoneticPr fontId="4" type="noConversion"/>
  </si>
  <si>
    <t>본사 AI디지털처 AI데이터부</t>
    <phoneticPr fontId="4" type="noConversion"/>
  </si>
  <si>
    <t>본사 AI디지털처 AI디지털기획부</t>
    <phoneticPr fontId="4" type="noConversion"/>
  </si>
  <si>
    <t>새만금 농업용수 공급공사 3공구</t>
    <phoneticPr fontId="4" type="noConversion"/>
  </si>
  <si>
    <t>동적세굴 측정시스템 및 교량모형 구매, 제작, 설치</t>
  </si>
  <si>
    <t>아크릴모형, 소프트웨어 등</t>
  </si>
  <si>
    <t>아크릴, 소프트웨어</t>
  </si>
  <si>
    <t>농어촌연구원 연구관리실 수리시험연구센터</t>
  </si>
  <si>
    <t>수리환경 측정시스템 구매, 제작, 설치</t>
  </si>
  <si>
    <t>유속계, 수위계, 소프트웨어 등</t>
  </si>
  <si>
    <t>ADV, 소프트웨어</t>
  </si>
  <si>
    <t>실험영상 촬영장비 구매</t>
  </si>
  <si>
    <t>수문순환을 고려한 시범유역 지하수계 가뭄 취약성 평가 기준 수립</t>
  </si>
  <si>
    <t>황가영</t>
  </si>
  <si>
    <t>031-400-1650</t>
  </si>
  <si>
    <t>대내외 환경변화에 대응한 公社 역할 정립과 대응 방안</t>
  </si>
  <si>
    <t xml:space="preserve">제21차 INWEPF 운영위원회 및 심포지엄 개최 운영 대행 용역 </t>
  </si>
  <si>
    <t>농어촌연구원 연구기획부</t>
  </si>
  <si>
    <t>031-400-1864</t>
  </si>
  <si>
    <t>농공기술 수준진단 조사 후속 활용방안 수립 용역</t>
  </si>
  <si>
    <t>도종원</t>
  </si>
  <si>
    <t>031-400-1627</t>
  </si>
  <si>
    <t>2025년 농어촌연구원 연보 및 연구결과요약집 제작</t>
  </si>
  <si>
    <t>김태연</t>
  </si>
  <si>
    <t>031-400-1629</t>
  </si>
  <si>
    <t>영상기반 농업용수측정시스템의 개선 및 현장적용</t>
  </si>
  <si>
    <t>교량 안전성 확보를 위한 통합 테스트베드 환경 구축 용역</t>
  </si>
  <si>
    <t>KRC표준시험유역 논 물순환 및 회귀량 모니터링 분석 연구</t>
  </si>
  <si>
    <t>배수장 가동의사결정지원사업 성과 분석 및 평가</t>
  </si>
  <si>
    <t>박하나</t>
  </si>
  <si>
    <t>031-400-1727</t>
  </si>
  <si>
    <t>제방 월류 실험을 위한 환경 조성(1)</t>
  </si>
  <si>
    <t>광역수계 용수관리 AI 기반 예측 모델 개발</t>
  </si>
  <si>
    <t>기후변화 정보의 농지배수설계 활용방안</t>
  </si>
  <si>
    <t xml:space="preserve">가뭄지역 대체용수원 현황 및 지하수 취수시설 개선 효과 분석  </t>
  </si>
  <si>
    <t>용환호</t>
  </si>
  <si>
    <t>031-400-1652</t>
  </si>
  <si>
    <t xml:space="preserve">지하 차수시설 기능 진단 및 개선 효과  분석 </t>
  </si>
  <si>
    <t>저수지 변위계측 CCTV 연계 모니터링 체계 구축 연구</t>
  </si>
  <si>
    <t>031-400-1884</t>
  </si>
  <si>
    <t>대규모 담수호 수질개선 기본구상 연구</t>
  </si>
  <si>
    <t>송주태</t>
  </si>
  <si>
    <t>031-400-1657</t>
  </si>
  <si>
    <t>국가계약법 시행령 제26조 제1항 제5호 라목</t>
  </si>
  <si>
    <t>농업배수 배출현황 조사분석 연구</t>
  </si>
  <si>
    <t>기후변화 대응 작물모델링 개발 연구</t>
  </si>
  <si>
    <t>농어촌연구원 농어촌정책연구부</t>
  </si>
  <si>
    <t>이향미</t>
  </si>
  <si>
    <t>031-400-1863</t>
  </si>
  <si>
    <t>2026년 농촌돌봄서비스활성화지원 실천조직 책자제작</t>
  </si>
  <si>
    <t>031-8084-9574</t>
  </si>
  <si>
    <t>농촌재능나눔 온라인 홍보 운영 용역</t>
  </si>
  <si>
    <t>이현진</t>
  </si>
  <si>
    <t>2026년 박람회 부스운영 용역</t>
  </si>
  <si>
    <t>이미미</t>
  </si>
  <si>
    <t>031-8084-9537</t>
  </si>
  <si>
    <t>2026년 농촌창업 활성화 네트워크 행사대행 용역</t>
  </si>
  <si>
    <t>2026년 지역단위 농촌관광사업 현장자문 용역</t>
  </si>
  <si>
    <t>이경희</t>
  </si>
  <si>
    <t>2026년 농촌일손여행 프로그램 개발 및 운영 용역</t>
  </si>
  <si>
    <t>국가 농업AX플랫폼 법률재무 컨설팅 용역</t>
  </si>
  <si>
    <t>농업AX추진단</t>
  </si>
  <si>
    <t>김현태</t>
  </si>
  <si>
    <t>061-338-6834</t>
  </si>
  <si>
    <t>공동영농확산지원사업 선정법인 컨설팅 용역</t>
  </si>
  <si>
    <t>유남규</t>
  </si>
  <si>
    <t>061-338-5868</t>
  </si>
  <si>
    <t>공동영농확산지원사업 업무지침 수립 용역</t>
  </si>
  <si>
    <t>1:1 맞춤형 경영회생 지원 농가 컨설팅 용역</t>
  </si>
  <si>
    <t>본사 농지은행처 농지연금부</t>
  </si>
  <si>
    <t>박선미</t>
  </si>
  <si>
    <t>061-338-5902</t>
  </si>
  <si>
    <t>농지은행 브랜드홍보 숏폼 영상제작</t>
  </si>
  <si>
    <t>본사 농지은행처 농지은행기획부</t>
  </si>
  <si>
    <t>이실</t>
  </si>
  <si>
    <t>061-338-5874</t>
  </si>
  <si>
    <t>농지은행 청년농 사례 유튜브 영상 제작</t>
  </si>
  <si>
    <t>본사 농촌공간계획처</t>
  </si>
  <si>
    <t>황나영</t>
  </si>
  <si>
    <t>전라북도</t>
    <phoneticPr fontId="4" type="noConversion"/>
  </si>
  <si>
    <t>새만금사업단 시설관리부</t>
    <phoneticPr fontId="4" type="noConversion"/>
  </si>
  <si>
    <t>이무재</t>
  </si>
  <si>
    <t>063-540-5926</t>
  </si>
  <si>
    <t>김종찬</t>
    <phoneticPr fontId="4" type="noConversion"/>
  </si>
  <si>
    <t>063-540-5992</t>
    <phoneticPr fontId="4" type="noConversion"/>
  </si>
  <si>
    <t>이세형</t>
  </si>
  <si>
    <t>063-540-5990</t>
  </si>
  <si>
    <t>063-540-5994</t>
  </si>
  <si>
    <t>063-584-8893</t>
  </si>
  <si>
    <t>새만금 농생명용지 월하양수장 감시제어시스템 제작 설치</t>
    <phoneticPr fontId="4" type="noConversion"/>
  </si>
  <si>
    <t>감시제어</t>
    <phoneticPr fontId="4" type="noConversion"/>
  </si>
  <si>
    <t>박주봉</t>
    <phoneticPr fontId="4" type="noConversion"/>
  </si>
  <si>
    <t>063-540-5915</t>
    <phoneticPr fontId="4" type="noConversion"/>
  </si>
  <si>
    <t>국가계약법 시행령 제26조 제1항 제3호 사목</t>
    <phoneticPr fontId="4" type="noConversion"/>
  </si>
  <si>
    <t>새만금 농생명용지 심포양수장 감시제어시스템 제작 설치</t>
    <phoneticPr fontId="4" type="noConversion"/>
  </si>
  <si>
    <t>새만금 농생명용지 계화양수장 감시제어시스템 제작 설치</t>
    <phoneticPr fontId="4" type="noConversion"/>
  </si>
  <si>
    <t>새만금 바이오작물 시범생산단지 심포양수장 지급자재(냉난방기) 구매설치</t>
    <phoneticPr fontId="4" type="noConversion"/>
  </si>
  <si>
    <t>천장형</t>
    <phoneticPr fontId="4" type="noConversion"/>
  </si>
  <si>
    <t>설비</t>
    <phoneticPr fontId="4" type="noConversion"/>
  </si>
  <si>
    <t>김신엽</t>
    <phoneticPr fontId="4" type="noConversion"/>
  </si>
  <si>
    <t>새만금 농생명용지 7-1공구 계화양수장 지급자재(냉난방기) 구매설치</t>
    <phoneticPr fontId="4" type="noConversion"/>
  </si>
  <si>
    <t>새만금 농생명용지 1-2공구 월하양수장 지급자재(냉난방기) 구매설치</t>
    <phoneticPr fontId="4" type="noConversion"/>
  </si>
  <si>
    <t>새만금 농생명용지 7-1공구 계화양수장 지급자재(체크밸브) 구매</t>
    <phoneticPr fontId="4" type="noConversion"/>
  </si>
  <si>
    <t>체크밸브</t>
    <phoneticPr fontId="4" type="noConversion"/>
  </si>
  <si>
    <t>800A</t>
    <phoneticPr fontId="4" type="noConversion"/>
  </si>
  <si>
    <t>새만금 농생명용지 1-2공구 월하양수장 지급자재(제수밸브) 구매</t>
    <phoneticPr fontId="4" type="noConversion"/>
  </si>
  <si>
    <t>제수밸브</t>
    <phoneticPr fontId="4" type="noConversion"/>
  </si>
  <si>
    <t>600A, 700A</t>
    <phoneticPr fontId="4" type="noConversion"/>
  </si>
  <si>
    <t>새만금 농생명용지 1-2공구 월하양수장 지급자재(버터플라이밸브) 구매</t>
    <phoneticPr fontId="4" type="noConversion"/>
  </si>
  <si>
    <t>버터플라이밸브</t>
    <phoneticPr fontId="4" type="noConversion"/>
  </si>
  <si>
    <t>새만금 농생명용지 1-2공구 월하양수장 지급자재(체크밸브) 구매</t>
    <phoneticPr fontId="4" type="noConversion"/>
  </si>
  <si>
    <t>새만금 농생명용지 7-1공구 계화양수장 지급자재(천장크레인) 구매</t>
    <phoneticPr fontId="4" type="noConversion"/>
  </si>
  <si>
    <t>천장크레인</t>
    <phoneticPr fontId="4" type="noConversion"/>
  </si>
  <si>
    <t>더블거더</t>
    <phoneticPr fontId="4" type="noConversion"/>
  </si>
  <si>
    <t>새만금 농생명용지 1-2공구 월하양수장 지급자재(천장크레인) 구매</t>
    <phoneticPr fontId="4" type="noConversion"/>
  </si>
  <si>
    <t>새만금 바이오작물 시범생산단지 심포양수장 지급자재(수충격방지설비) 구매</t>
    <phoneticPr fontId="4" type="noConversion"/>
  </si>
  <si>
    <t>수격방지기</t>
    <phoneticPr fontId="4" type="noConversion"/>
  </si>
  <si>
    <t>5㎥</t>
    <phoneticPr fontId="4" type="noConversion"/>
  </si>
  <si>
    <t>063-540-5864</t>
    <phoneticPr fontId="4" type="noConversion"/>
  </si>
  <si>
    <t>국가계약법 시행령 제26조 제1항 제5호 사목</t>
    <phoneticPr fontId="4" type="noConversion"/>
  </si>
  <si>
    <t>도로경계석</t>
    <phoneticPr fontId="4" type="noConversion"/>
  </si>
  <si>
    <t>063-584-8883</t>
  </si>
  <si>
    <t>가력배수갑문 실린더 위치측정센서 구매</t>
    <phoneticPr fontId="4" type="noConversion"/>
  </si>
  <si>
    <t>비접촉센서</t>
    <phoneticPr fontId="4" type="noConversion"/>
  </si>
  <si>
    <t>시설관리</t>
    <phoneticPr fontId="4" type="noConversion"/>
  </si>
  <si>
    <t>국가계약법 시행령 제26조 제1항 제2호 사,자목</t>
    <phoneticPr fontId="4" type="noConversion"/>
  </si>
  <si>
    <t>새만금 녹지대 관리용 약제 구매</t>
    <phoneticPr fontId="4" type="noConversion"/>
  </si>
  <si>
    <t>제초제 외 5종</t>
    <phoneticPr fontId="4" type="noConversion"/>
  </si>
  <si>
    <t>수목 등 관리</t>
    <phoneticPr fontId="4" type="noConversion"/>
  </si>
  <si>
    <t>병</t>
    <phoneticPr fontId="4" type="noConversion"/>
  </si>
  <si>
    <t>새만금사업단 환경관리부</t>
    <phoneticPr fontId="4" type="noConversion"/>
  </si>
  <si>
    <t>박정섭</t>
    <phoneticPr fontId="4" type="noConversion"/>
  </si>
  <si>
    <t>063-540-5981</t>
    <phoneticPr fontId="4" type="noConversion"/>
  </si>
  <si>
    <t>2026년 공유수면 환경관리사업 소요물품(장갑 및 마대) 구매</t>
    <phoneticPr fontId="4" type="noConversion"/>
  </si>
  <si>
    <t>장갑 외 2종</t>
    <phoneticPr fontId="4" type="noConversion"/>
  </si>
  <si>
    <t>반코팅 외 2종</t>
    <phoneticPr fontId="4" type="noConversion"/>
  </si>
  <si>
    <t>현장관리</t>
    <phoneticPr fontId="4" type="noConversion"/>
  </si>
  <si>
    <t>켤레</t>
    <phoneticPr fontId="4" type="noConversion"/>
  </si>
  <si>
    <t>정성관</t>
    <phoneticPr fontId="4" type="noConversion"/>
  </si>
  <si>
    <t>063-540-5988</t>
    <phoneticPr fontId="4" type="noConversion"/>
  </si>
  <si>
    <t>새만금 녹지대 잔디 유지관리 용역</t>
  </si>
  <si>
    <t xml:space="preserve">새만금국가산업단지 5공구 조경공사 </t>
    <phoneticPr fontId="4" type="noConversion"/>
  </si>
  <si>
    <t>새만금산업단지사업단 사업관리부</t>
    <phoneticPr fontId="4" type="noConversion"/>
  </si>
  <si>
    <t>손호걸</t>
    <phoneticPr fontId="4" type="noConversion"/>
  </si>
  <si>
    <t>063-450-9071</t>
    <phoneticPr fontId="4" type="noConversion"/>
  </si>
  <si>
    <t xml:space="preserve">새만금국가산업단지 6공구 조경공사 </t>
    <phoneticPr fontId="4" type="noConversion"/>
  </si>
  <si>
    <t xml:space="preserve">2공구 잔여부지 조성공사 GIS DB 용역 발주 </t>
  </si>
  <si>
    <t>063-450-9071</t>
  </si>
  <si>
    <t>농업가뭄 통합 평가지표 개발 연구용역</t>
  </si>
  <si>
    <t>수자원정책지원단 수자원운영지원부</t>
  </si>
  <si>
    <t>김선국</t>
  </si>
  <si>
    <t>044-864-6904</t>
  </si>
  <si>
    <t>061-338-5745</t>
  </si>
  <si>
    <t>간척농지 자동계측시스템 제조 및 설치</t>
  </si>
  <si>
    <t>박인호</t>
  </si>
  <si>
    <t>042-479-8464</t>
  </si>
  <si>
    <t>중앙조달</t>
    <phoneticPr fontId="4" type="noConversion"/>
  </si>
  <si>
    <t>안전보건관리 플랫폼 구축</t>
  </si>
  <si>
    <t>본사 안전혁신실</t>
  </si>
  <si>
    <t>양민승</t>
  </si>
  <si>
    <t>061-338-6552</t>
  </si>
  <si>
    <t>이혜미</t>
  </si>
  <si>
    <t>061-338-6560</t>
  </si>
  <si>
    <t>매뉴얼‧가이드 통합 용역</t>
  </si>
  <si>
    <t>성무홍</t>
  </si>
  <si>
    <t>061-338-6516</t>
  </si>
  <si>
    <t>연구지구 수원공 수리시설개보수사업 토목건축기계공사</t>
    <phoneticPr fontId="4" type="noConversion"/>
  </si>
  <si>
    <t>영산강사업단 유지관리부</t>
    <phoneticPr fontId="4" type="noConversion"/>
  </si>
  <si>
    <t>강창영</t>
    <phoneticPr fontId="4" type="noConversion"/>
  </si>
  <si>
    <t>061-270-6441</t>
    <phoneticPr fontId="4" type="noConversion"/>
  </si>
  <si>
    <t>연구지구 수원공 수리시설개보수사업 전기공사</t>
    <phoneticPr fontId="4" type="noConversion"/>
  </si>
  <si>
    <t>화원지구 수원공 수리시설개보수사업 전기공사</t>
    <phoneticPr fontId="4" type="noConversion"/>
  </si>
  <si>
    <t>이승민</t>
    <phoneticPr fontId="4" type="noConversion"/>
  </si>
  <si>
    <t>061-270-6449</t>
    <phoneticPr fontId="4" type="noConversion"/>
  </si>
  <si>
    <t>연구지구 수원공 수리시설개보수사업</t>
    <phoneticPr fontId="4" type="noConversion"/>
  </si>
  <si>
    <t>밸브실</t>
    <phoneticPr fontId="4" type="noConversion"/>
  </si>
  <si>
    <t>3.8*4.0*2.8</t>
    <phoneticPr fontId="4" type="noConversion"/>
  </si>
  <si>
    <t>2.5*3.0*3.2</t>
    <phoneticPr fontId="4" type="noConversion"/>
  </si>
  <si>
    <t>1.5*1.5*1.5</t>
    <phoneticPr fontId="4" type="noConversion"/>
  </si>
  <si>
    <t>영암지구 국가관리 방조제 개보수사업 토목건축공사</t>
    <phoneticPr fontId="4" type="noConversion"/>
  </si>
  <si>
    <t>A1-H-WC-2, 가열, 1등급</t>
    <phoneticPr fontId="4" type="noConversion"/>
  </si>
  <si>
    <t>최재은</t>
    <phoneticPr fontId="4" type="noConversion"/>
  </si>
  <si>
    <t>061-270-6444</t>
    <phoneticPr fontId="4" type="noConversion"/>
  </si>
  <si>
    <t>전지호</t>
    <phoneticPr fontId="4" type="noConversion"/>
  </si>
  <si>
    <t>연구지구 수리시설개보수사업 토목기계건축공사 재해예방기술지도용역</t>
    <phoneticPr fontId="4" type="noConversion"/>
  </si>
  <si>
    <t>영산강1지구 국가관리 방조제 개보수사업 세부설계 용역</t>
    <phoneticPr fontId="4" type="noConversion"/>
  </si>
  <si>
    <t>영산강사업단 시설관리부</t>
    <phoneticPr fontId="4" type="noConversion"/>
  </si>
  <si>
    <t>강진만권역 행복한삶터조성사업 건축토목공사</t>
  </si>
  <si>
    <t>강진만권역 행복한삶터조성사업 전기공사</t>
  </si>
  <si>
    <t>강진만권역 행복한삶터조성사업 통신공사</t>
  </si>
  <si>
    <t>송천 어울림센터 건축토목공사</t>
  </si>
  <si>
    <t>송천 어울림센터 전기공사</t>
  </si>
  <si>
    <t>송천 어울림센터 통신공사</t>
  </si>
  <si>
    <t>송천 어울림센터 소방공사</t>
  </si>
  <si>
    <t>장산지구 배수개선사업 토목건축기계공사</t>
  </si>
  <si>
    <t>계원지구 취약지역 생활여건개조사업 전기공사</t>
    <phoneticPr fontId="4" type="noConversion"/>
  </si>
  <si>
    <t>전라남도</t>
    <phoneticPr fontId="4" type="noConversion"/>
  </si>
  <si>
    <t>전남지역본부 강진지사 농어촌사업부</t>
    <phoneticPr fontId="4" type="noConversion"/>
  </si>
  <si>
    <t>금진항 어촌활력증진 시범사업 건축토목조경기계공사</t>
  </si>
  <si>
    <t>061-830-2264</t>
  </si>
  <si>
    <t>금진항 어촌활력증진 시범사업 전기공사</t>
  </si>
  <si>
    <t>금진항 어촌활력증진 시범사업 통신공사</t>
  </si>
  <si>
    <t>금진항 어촌활력증진 시범사업 소방공사</t>
  </si>
  <si>
    <t>스마트축산ICT 기반조성사업 제1토취장 복구공사</t>
  </si>
  <si>
    <t>스마트원예단지 기반조성사업 저수조 물탱크 전기공사</t>
  </si>
  <si>
    <t>2026년 대행위탁사업(시비보조사업)</t>
    <phoneticPr fontId="4" type="noConversion"/>
  </si>
  <si>
    <t>전남지역본부 광주지사 농어촌사업부</t>
    <phoneticPr fontId="4" type="noConversion"/>
  </si>
  <si>
    <t>박성준</t>
    <phoneticPr fontId="4" type="noConversion"/>
  </si>
  <si>
    <t>062-380-8648</t>
    <phoneticPr fontId="4" type="noConversion"/>
  </si>
  <si>
    <t>용산지구 수원공 수리시설개보수사업 토목기계공사</t>
  </si>
  <si>
    <t>국록천</t>
  </si>
  <si>
    <t>외동마을 농어촌 취약지역생활여건개조사업 전기공사</t>
  </si>
  <si>
    <t>만풍항 어촌신활력증진사업 전기공사</t>
  </si>
  <si>
    <t>국가계약법 시행령 제26조제1항제5호</t>
  </si>
  <si>
    <t>일로2지구 수질개선사업 토목공사</t>
  </si>
  <si>
    <t>무안 영화지구 재해복구(항구복구)사업</t>
  </si>
  <si>
    <t>김요셉</t>
  </si>
  <si>
    <t>화치동 1용수간선 배수로 보수공사</t>
    <phoneticPr fontId="4" type="noConversion"/>
  </si>
  <si>
    <t>전남지역본부 순천광양여수지사</t>
    <phoneticPr fontId="4" type="noConversion"/>
  </si>
  <si>
    <t>김경수</t>
    <phoneticPr fontId="4" type="noConversion"/>
  </si>
  <si>
    <t>061-740-1151</t>
    <phoneticPr fontId="4" type="noConversion"/>
  </si>
  <si>
    <t>율촌면 신풍리 용배수로 보수공사</t>
    <phoneticPr fontId="4" type="noConversion"/>
  </si>
  <si>
    <t>주삼동 농로 재포장공사</t>
    <phoneticPr fontId="4" type="noConversion"/>
  </si>
  <si>
    <t>화양면 화동리 흙수로구조물화사업</t>
    <phoneticPr fontId="4" type="noConversion"/>
  </si>
  <si>
    <t>화양면 창무리 흙수로구조물화사업</t>
    <phoneticPr fontId="4" type="noConversion"/>
  </si>
  <si>
    <t>대대지구 흙수로구조물화사업</t>
    <phoneticPr fontId="4" type="noConversion"/>
  </si>
  <si>
    <t>윤동혁</t>
    <phoneticPr fontId="4" type="noConversion"/>
  </si>
  <si>
    <t>061-740-1150</t>
    <phoneticPr fontId="4" type="noConversion"/>
  </si>
  <si>
    <t>죽산지구 배수개선사업 토목건축기계공사</t>
    <phoneticPr fontId="4" type="noConversion"/>
  </si>
  <si>
    <t>임포항 어촌신활력증진사업 통신공사</t>
    <phoneticPr fontId="4" type="noConversion"/>
  </si>
  <si>
    <t>전남지역본부 순천광양여수지사 농어촌사업부</t>
    <phoneticPr fontId="4" type="noConversion"/>
  </si>
  <si>
    <t>백상훈</t>
  </si>
  <si>
    <t>화천지구 수원공 수리시설개보수사업 토목건축기계공사</t>
  </si>
  <si>
    <t>전남지역본부 영광지사 농어촌사업부</t>
    <phoneticPr fontId="4" type="noConversion"/>
  </si>
  <si>
    <t>강현준</t>
  </si>
  <si>
    <t>061-350-6579</t>
  </si>
  <si>
    <t>화천지구 수원공 수리시설개보수사업 전기공사</t>
  </si>
  <si>
    <t>2026년 영광, 홍농지구 용배수로 퇴적물 제거작업(군비)</t>
  </si>
  <si>
    <t>2026년 군남, 군서지구 용배수로 퇴적물 제거작업(군비)</t>
  </si>
  <si>
    <t>2026년 백수1배수갑문 등 3개소 갯벌 준설사업(군비)</t>
  </si>
  <si>
    <t>2026년 법성지구 용배수로 퇴적물 제거작업</t>
  </si>
  <si>
    <t>2026년 백수 상사 배수로 정비사업(군비)</t>
  </si>
  <si>
    <t>군남 동간리 외 2지구 철구조물 개보수사업(군비)</t>
  </si>
  <si>
    <t>박헌룡</t>
  </si>
  <si>
    <t>061-350-6565</t>
  </si>
  <si>
    <t>백수 하사리 펌프게이트 개보수사업(군비)</t>
  </si>
  <si>
    <t>법성 화천리 외 2지구 수문 개보수사업(군비)</t>
  </si>
  <si>
    <t>성산지구 소규모 수계연결사업 기계공사(수동저수지)</t>
    <phoneticPr fontId="4" type="noConversion"/>
  </si>
  <si>
    <t>전남지역본부 장흥지사 농어촌사업부</t>
    <phoneticPr fontId="4" type="noConversion"/>
  </si>
  <si>
    <t>윤주호</t>
    <phoneticPr fontId="4" type="noConversion"/>
  </si>
  <si>
    <t>061-860-7628</t>
    <phoneticPr fontId="4" type="noConversion"/>
  </si>
  <si>
    <t>성산지구 소규모 수계연결사업 기계공사(지정저수지)</t>
    <phoneticPr fontId="4" type="noConversion"/>
  </si>
  <si>
    <t>성산지구 소규모 수계연결사업 기계공사(중사양수장)</t>
    <phoneticPr fontId="4" type="noConversion"/>
  </si>
  <si>
    <t>2026년 성산지구 소규모 수계연결사업 전기공사</t>
    <phoneticPr fontId="4" type="noConversion"/>
  </si>
  <si>
    <t>문유현</t>
    <phoneticPr fontId="4" type="noConversion"/>
  </si>
  <si>
    <t>061-860-7645</t>
    <phoneticPr fontId="4" type="noConversion"/>
  </si>
  <si>
    <t>덕촌지구 저수지 준설 사업</t>
    <phoneticPr fontId="4" type="noConversion"/>
  </si>
  <si>
    <t>정행우</t>
    <phoneticPr fontId="4" type="noConversion"/>
  </si>
  <si>
    <t>061-860-7651</t>
    <phoneticPr fontId="4" type="noConversion"/>
  </si>
  <si>
    <t>신리지구 저수지 준설 사업</t>
    <phoneticPr fontId="4" type="noConversion"/>
  </si>
  <si>
    <t>이재현</t>
    <phoneticPr fontId="4" type="noConversion"/>
  </si>
  <si>
    <t>061-860-7642</t>
    <phoneticPr fontId="4" type="noConversion"/>
  </si>
  <si>
    <t>지정2지구 흙수로 구조물화 사업</t>
    <phoneticPr fontId="4" type="noConversion"/>
  </si>
  <si>
    <t>김준석</t>
    <phoneticPr fontId="4" type="noConversion"/>
  </si>
  <si>
    <t>061-860-7652</t>
    <phoneticPr fontId="4" type="noConversion"/>
  </si>
  <si>
    <t>성산지구 소규모 수계연결사업</t>
    <phoneticPr fontId="4" type="noConversion"/>
  </si>
  <si>
    <t>2026년 장흥권역 친환경에너지보급사업(해수열 히트펌프)</t>
    <phoneticPr fontId="4" type="noConversion"/>
  </si>
  <si>
    <t>2026년 장흥권역 친환경에너지보급사업(공기열 히트펌프)</t>
    <phoneticPr fontId="4" type="noConversion"/>
  </si>
  <si>
    <t>2026년 장흥권역 친환경에너지보급사업(인버터 히트펌프)</t>
    <phoneticPr fontId="4" type="noConversion"/>
  </si>
  <si>
    <t>현용진</t>
    <phoneticPr fontId="4" type="noConversion"/>
  </si>
  <si>
    <t>061-860-7668</t>
    <phoneticPr fontId="4" type="noConversion"/>
  </si>
  <si>
    <t>2026년 장흥권역 친환경에너지보급사업(수산가공 김건조식 히트펌프)</t>
    <phoneticPr fontId="4" type="noConversion"/>
  </si>
  <si>
    <t>월치지구 흙수로구조물화사업</t>
  </si>
  <si>
    <t>전남지역본부 진도지사 수자원관리부</t>
  </si>
  <si>
    <t>삼당지구 흙수로구조물화사업</t>
  </si>
  <si>
    <t>천망지구 소규모수계연결사업</t>
  </si>
  <si>
    <t>백동지구 소규모수계연결사업</t>
  </si>
  <si>
    <t>신광지구(계천양수장 0-1-0 용수간선) 자체개보수사업</t>
  </si>
  <si>
    <t>박진영</t>
  </si>
  <si>
    <t>061-320-5255</t>
  </si>
  <si>
    <t>엄다지구(대동제 2-0-11용수지선) 자체개보수사업</t>
  </si>
  <si>
    <t>26년 상반기 손불지구 용배수로 준설사업</t>
  </si>
  <si>
    <t>26년 상반기 나산,월야, 해보지구 용배수로 준설사업</t>
  </si>
  <si>
    <t>26년 상반기 학교, 엄다지구 용배수로 준설사업</t>
  </si>
  <si>
    <t>26년 상반기 신광, 대동, 함평읍지구 용배수로 준설사업</t>
  </si>
  <si>
    <t>부곡지구 수원공 수리시설개보수사업</t>
  </si>
  <si>
    <t>군곡저수지 간이양수장 외 1개소 수중펌프 보수 공사</t>
  </si>
  <si>
    <t>화산지구 공기관대행사업 화산양수장 기계설치 공사</t>
  </si>
  <si>
    <t>월송지구 소규모 배수개선사업 토목기계공사</t>
  </si>
  <si>
    <t>전남지역본부 해남완도지사 완도지부</t>
  </si>
  <si>
    <t>061-530-1542</t>
  </si>
  <si>
    <t>금전제 관광화사업 수변산책로 설치공사</t>
  </si>
  <si>
    <t>손관철</t>
    <phoneticPr fontId="4" type="noConversion"/>
  </si>
  <si>
    <t>062-380-8653</t>
    <phoneticPr fontId="4" type="noConversion"/>
  </si>
  <si>
    <t>임종윤</t>
    <phoneticPr fontId="4" type="noConversion"/>
  </si>
  <si>
    <t>062-380-8644</t>
    <phoneticPr fontId="4" type="noConversion"/>
  </si>
  <si>
    <t>임용희</t>
    <phoneticPr fontId="4" type="noConversion"/>
  </si>
  <si>
    <t>차선환</t>
    <phoneticPr fontId="4" type="noConversion"/>
  </si>
  <si>
    <t>062-380-8647</t>
    <phoneticPr fontId="4" type="noConversion"/>
  </si>
  <si>
    <t>전세은</t>
    <phoneticPr fontId="4" type="noConversion"/>
  </si>
  <si>
    <t>062-380-8643</t>
    <phoneticPr fontId="4" type="noConversion"/>
  </si>
  <si>
    <t>'WC-2, 가열, 1등급</t>
  </si>
  <si>
    <t xml:space="preserve">금사지구 용배수로 수리시설개보수사업 </t>
  </si>
  <si>
    <t>콘크리트호안블록</t>
  </si>
  <si>
    <t>500*500*120</t>
  </si>
  <si>
    <t>061-473-7762</t>
  </si>
  <si>
    <t>청년공공임대주택 건립사업 지급자재(메쉬형울타리)</t>
  </si>
  <si>
    <t>취도금사항 어촌신활력증진사업 soc 레미콘</t>
  </si>
  <si>
    <t>외동마을 취약지역생활여건개조사업 토목건축기계공사</t>
  </si>
  <si>
    <t>700×700×75(I-75×7×4)</t>
  </si>
  <si>
    <t>900×900×75(I-75×7×4)</t>
  </si>
  <si>
    <t>500×1000×75(I-75×7×4)</t>
  </si>
  <si>
    <t>600×1000×75(I-75×7×4)</t>
  </si>
  <si>
    <t>800×800×50(I-50×7×4)</t>
  </si>
  <si>
    <t>스틸그레이팅 사각앵글</t>
  </si>
  <si>
    <t>800×800×50 (50×50×4)</t>
  </si>
  <si>
    <t>75×50×1000 (75×4)</t>
  </si>
  <si>
    <t>D400×1.6T,PE단면피복</t>
  </si>
  <si>
    <t>D500×1.6T,PE단면피복</t>
  </si>
  <si>
    <t>D600×1.6T,PE단면피복</t>
  </si>
  <si>
    <t>커플링밴드</t>
  </si>
  <si>
    <t>D400,PE양면피복</t>
  </si>
  <si>
    <t>D500,PE양면피복</t>
  </si>
  <si>
    <t>지급자재</t>
  </si>
  <si>
    <t>토양염도측정사업 정도관리용 기준시료 구매</t>
  </si>
  <si>
    <t>정도관리시료</t>
  </si>
  <si>
    <t>불갑면 상사화스테이 복합공간조성사업</t>
  </si>
  <si>
    <t>t30</t>
  </si>
  <si>
    <t>전남지역본부 영광지사</t>
    <phoneticPr fontId="4" type="noConversion"/>
  </si>
  <si>
    <t>국가계약법 시행령 제26조 1항 제5호 가목</t>
  </si>
  <si>
    <t>어린이탄성포장재</t>
  </si>
  <si>
    <t>t50</t>
  </si>
  <si>
    <t>이불커버</t>
  </si>
  <si>
    <t>응접탁자</t>
  </si>
  <si>
    <t>요 커버</t>
  </si>
  <si>
    <t>소파2</t>
  </si>
  <si>
    <t>베개솜</t>
  </si>
  <si>
    <t>방수 요 커버</t>
  </si>
  <si>
    <t>프리미엄 베개커버</t>
  </si>
  <si>
    <t>방수 베개 커버</t>
  </si>
  <si>
    <t>냉장고</t>
  </si>
  <si>
    <t>이불솜</t>
  </si>
  <si>
    <t>요솜</t>
  </si>
  <si>
    <t>텔레비전</t>
  </si>
  <si>
    <t>소파1</t>
  </si>
  <si>
    <t>시종지구 수원공 수리시설 개보수사업</t>
  </si>
  <si>
    <t>2026년 성산지구 소규모 수계연결사업 전기공사</t>
  </si>
  <si>
    <t>문유현</t>
  </si>
  <si>
    <t>061-860-7645</t>
  </si>
  <si>
    <t>장재도 권역단위거점개발사업</t>
  </si>
  <si>
    <t>2000×1200</t>
  </si>
  <si>
    <t>#6, 100×100</t>
  </si>
  <si>
    <t>용흥지구 배수개선사업 토목건축공사</t>
  </si>
  <si>
    <t>펌프수문(문비 문틀)</t>
  </si>
  <si>
    <t>2.5m*2.7m</t>
  </si>
  <si>
    <t>신동안</t>
  </si>
  <si>
    <t>061-320-5234</t>
  </si>
  <si>
    <t>핸들형 권양기</t>
  </si>
  <si>
    <t>10ton</t>
  </si>
  <si>
    <t>드럼식권양기</t>
  </si>
  <si>
    <t>5ton</t>
  </si>
  <si>
    <t>500mm</t>
  </si>
  <si>
    <t>노화 미라항 어촌뉴딜사업 토목건축기계공사</t>
  </si>
  <si>
    <t>화산지구 공기관대행사업 화산양수장 수중펌프 제조구매</t>
  </si>
  <si>
    <t>수중모터폄프</t>
  </si>
  <si>
    <t>용수공급</t>
  </si>
  <si>
    <t>서성지구 중소규모치수능력확대사업</t>
  </si>
  <si>
    <t>일반구조용탄소강관</t>
  </si>
  <si>
    <t>3000mm x 14T x 6.0m</t>
  </si>
  <si>
    <t>사이펀</t>
  </si>
  <si>
    <t>3000mm x 14T x 4.0m</t>
  </si>
  <si>
    <t>1200mm x 14T x 6.0m</t>
  </si>
  <si>
    <t>1200mm x 14T x 0.3m</t>
  </si>
  <si>
    <t>폴리에틸렌에폭시피복강관</t>
  </si>
  <si>
    <t xml:space="preserve">400 x 6.00mm  3LAYER(3층피복) </t>
  </si>
  <si>
    <t xml:space="preserve">900 x 8.00mm  3LAYER(3층피복) </t>
  </si>
  <si>
    <t>PE관</t>
    <phoneticPr fontId="4" type="noConversion"/>
  </si>
  <si>
    <t>400A   (도복장강관이형관:F12)</t>
  </si>
  <si>
    <t>900A   (도복장강관이형관:F12)</t>
  </si>
  <si>
    <t>수도용제수밸브(전동)</t>
  </si>
  <si>
    <t>300㎜(GCD45,10kg/㎠)</t>
  </si>
  <si>
    <t>400㎜(GCD45,10kg/㎠)</t>
  </si>
  <si>
    <t>600㎜(GCD45,10kg/㎠)</t>
  </si>
  <si>
    <t>900㎜(GCD45,10kg/㎠)</t>
  </si>
  <si>
    <t>전남지역본부 담양지사 농어촌사업부</t>
    <phoneticPr fontId="4" type="noConversion"/>
  </si>
  <si>
    <t>강진만권역 행복한삶터조성사업 폐기물처리용역</t>
  </si>
  <si>
    <t>송천 어울림센터 건축감리 용역</t>
  </si>
  <si>
    <t>지평지구 용배수로 수리시설개보수사업 세부설계용역</t>
    <phoneticPr fontId="4" type="noConversion"/>
  </si>
  <si>
    <t>반남면 기초생활거점조성사업 배후마을전달프로그램 용역</t>
    <phoneticPr fontId="4" type="noConversion"/>
  </si>
  <si>
    <t>전남지역본부 나주지사 농어촌사업부</t>
    <phoneticPr fontId="4" type="noConversion"/>
  </si>
  <si>
    <t>문병철</t>
    <phoneticPr fontId="4" type="noConversion"/>
  </si>
  <si>
    <t>061-330-9574</t>
    <phoneticPr fontId="4" type="noConversion"/>
  </si>
  <si>
    <t>송림지구 수원공 수리시설개보수사업 건설폐기물처리 용역</t>
    <phoneticPr fontId="4" type="noConversion"/>
  </si>
  <si>
    <t>김민정</t>
    <phoneticPr fontId="4" type="noConversion"/>
  </si>
  <si>
    <t>061-330-9581</t>
    <phoneticPr fontId="4" type="noConversion"/>
  </si>
  <si>
    <t>나주시 산포면 기초생활거점조성사업 기본계획 수립 용역</t>
    <phoneticPr fontId="4" type="noConversion"/>
  </si>
  <si>
    <t>전남지역본부 농어촌계획부</t>
    <phoneticPr fontId="4" type="noConversion"/>
  </si>
  <si>
    <t>김동혁</t>
    <phoneticPr fontId="4" type="noConversion"/>
  </si>
  <si>
    <t>061-958-2641</t>
    <phoneticPr fontId="4" type="noConversion"/>
  </si>
  <si>
    <t>나주시 금천면 기초생활거점조성사업 기본계획 수립 용역</t>
    <phoneticPr fontId="4" type="noConversion"/>
  </si>
  <si>
    <t>나주시 다도면 기초생활거점조성사업 기본계획 수립 용역</t>
    <phoneticPr fontId="4" type="noConversion"/>
  </si>
  <si>
    <t>나주시 봉황면 기초생활거점조성사업(2단계) 기본계획 수립 용역</t>
    <phoneticPr fontId="4" type="noConversion"/>
  </si>
  <si>
    <t>담양2지구 용배수로 수리시설개보수사업 재해예방기술지도용역</t>
  </si>
  <si>
    <t>광주호지구 용배수로 수리시설개보수사업 재해예방기술지도용역</t>
  </si>
  <si>
    <t>용산지구 수원공 수리시설개보수사업 재해예방기술지도용역</t>
  </si>
  <si>
    <t>반룡마을 농어촌 취약지역생활여건개조사업 기본계획용역</t>
  </si>
  <si>
    <t>박성훈</t>
  </si>
  <si>
    <t>성덕마을 마을만들기사업 세부설계 용역</t>
  </si>
  <si>
    <t>봉산면 기초생활거점조성사업 역량강화용역</t>
  </si>
  <si>
    <t>무정면 기초생활거점조성사업 역량강화용역</t>
  </si>
  <si>
    <t>2026년 저수지, 수로부 자동수위측정기 RTU교체</t>
  </si>
  <si>
    <t>정상준</t>
  </si>
  <si>
    <t>조민국</t>
    <phoneticPr fontId="4" type="noConversion"/>
  </si>
  <si>
    <t>대마면 기초생활거점조성사업2단계 지역역량강화용역</t>
  </si>
  <si>
    <t>백수읍 기초생활거점조성사업1단계 지역역량강화용역</t>
  </si>
  <si>
    <t>영광읍 기초생활거점조성사업1단계 지역역량강화용역</t>
  </si>
  <si>
    <t>법성면 기초생활거점조성사업 세부설계 용역</t>
    <phoneticPr fontId="4" type="noConversion"/>
  </si>
  <si>
    <t>이현호</t>
    <phoneticPr fontId="4" type="noConversion"/>
  </si>
  <si>
    <t>061-350-6526</t>
    <phoneticPr fontId="4" type="noConversion"/>
  </si>
  <si>
    <t>진원면 생활공유센터 증축사업 세부설계</t>
  </si>
  <si>
    <t>장흥 삼산지구 스마트원예단지 기반조성사업 사업계획 용역</t>
  </si>
  <si>
    <t>윤주호</t>
  </si>
  <si>
    <t>26년도 물관리자동화시스템 점검 정비용역</t>
  </si>
  <si>
    <t>영수양수장외7개소 전기안전관리대행 용역</t>
  </si>
  <si>
    <t>학교배수장외 5개소 전기안전관리대행 용역</t>
  </si>
  <si>
    <t>삼축배수장 외 3개소 전기안전관리대행 용역</t>
  </si>
  <si>
    <t>서성지구 농촌공간정비사업 석면해체철거공사 재해예방기술지도용역</t>
  </si>
  <si>
    <t>서성지구 농촌공간정비사업 석면감리용역</t>
  </si>
  <si>
    <t>서성지구 농촌공간정비사업 지정폐기물처리용역</t>
  </si>
  <si>
    <t>서성지구 농촌공간정비사업 석면비산측정용역</t>
  </si>
  <si>
    <t>도곡2지구 배수개선사업 건설폐기물 처리용역</t>
  </si>
  <si>
    <t>양가제 재해위험저수지 정비사업 토목공사</t>
  </si>
  <si>
    <t>전북지역본부 남원지사 수자원관리부</t>
    <phoneticPr fontId="4" type="noConversion"/>
  </si>
  <si>
    <t>송정훈</t>
    <phoneticPr fontId="4" type="noConversion"/>
  </si>
  <si>
    <t>2026년 서마지구 수리시설개보수사업(준설) 토목공사</t>
    <phoneticPr fontId="4" type="noConversion"/>
  </si>
  <si>
    <t>전북지역본부 순창지사 수자원관리부</t>
    <phoneticPr fontId="4" type="noConversion"/>
  </si>
  <si>
    <t>이용로</t>
    <phoneticPr fontId="4" type="noConversion"/>
  </si>
  <si>
    <t>063-650-7071</t>
    <phoneticPr fontId="4" type="noConversion"/>
  </si>
  <si>
    <t>전북지역본부 군산지사 수자원관리부</t>
    <phoneticPr fontId="4" type="noConversion"/>
  </si>
  <si>
    <t>도영광</t>
    <phoneticPr fontId="4" type="noConversion"/>
  </si>
  <si>
    <t>063-440-5826</t>
    <phoneticPr fontId="4" type="noConversion"/>
  </si>
  <si>
    <t>옥구지구 공기관대행 시설물정비공사</t>
    <phoneticPr fontId="4" type="noConversion"/>
  </si>
  <si>
    <t>김진범</t>
    <phoneticPr fontId="4" type="noConversion"/>
  </si>
  <si>
    <t>063-440-5812</t>
    <phoneticPr fontId="4" type="noConversion"/>
  </si>
  <si>
    <t>대야지구 공기관대행 시설물정비공사</t>
    <phoneticPr fontId="4" type="noConversion"/>
  </si>
  <si>
    <t>성당2지구 배수개선사업 토목건축공사</t>
    <phoneticPr fontId="4" type="noConversion"/>
  </si>
  <si>
    <t>전북지역본부 익산지사 농어촌사업부</t>
    <phoneticPr fontId="4" type="noConversion"/>
  </si>
  <si>
    <t>최영규</t>
    <phoneticPr fontId="4" type="noConversion"/>
  </si>
  <si>
    <t>063-860-0058</t>
    <phoneticPr fontId="4" type="noConversion"/>
  </si>
  <si>
    <t>어량지구 배수개선사업 토목건축공사</t>
    <phoneticPr fontId="4" type="noConversion"/>
  </si>
  <si>
    <t>정진욱</t>
    <phoneticPr fontId="4" type="noConversion"/>
  </si>
  <si>
    <t>063-860-0057</t>
    <phoneticPr fontId="4" type="noConversion"/>
  </si>
  <si>
    <t>연동지구 수리시설개보수사업</t>
    <phoneticPr fontId="4" type="noConversion"/>
  </si>
  <si>
    <t>전북지역본부 익산지사 수자원관리부</t>
    <phoneticPr fontId="4" type="noConversion"/>
  </si>
  <si>
    <t>이병성</t>
    <phoneticPr fontId="4" type="noConversion"/>
  </si>
  <si>
    <t>063-860-0073</t>
    <phoneticPr fontId="4" type="noConversion"/>
  </si>
  <si>
    <t>성당2지구 수리시설개보수사업</t>
    <phoneticPr fontId="4" type="noConversion"/>
  </si>
  <si>
    <t>최영웅</t>
    <phoneticPr fontId="4" type="noConversion"/>
  </si>
  <si>
    <t>063-860-0062</t>
    <phoneticPr fontId="4" type="noConversion"/>
  </si>
  <si>
    <t>상반기 농업기반시설 전기설비 유지관리 공사</t>
    <phoneticPr fontId="4" type="noConversion"/>
  </si>
  <si>
    <t>전북지역본부 전주완주임실지사 수자원관리부</t>
    <phoneticPr fontId="4" type="noConversion"/>
  </si>
  <si>
    <t>최륜모</t>
    <phoneticPr fontId="4" type="noConversion"/>
  </si>
  <si>
    <t>063-270-0540</t>
    <phoneticPr fontId="4" type="noConversion"/>
  </si>
  <si>
    <t>봉동 임거마을 배수로 정비공사</t>
    <phoneticPr fontId="4" type="noConversion"/>
  </si>
  <si>
    <t>이학주</t>
    <phoneticPr fontId="4" type="noConversion"/>
  </si>
  <si>
    <t>063-270-0548</t>
    <phoneticPr fontId="4" type="noConversion"/>
  </si>
  <si>
    <t>천천면 기초생활거점조성사업(농촌협약) 문화체육 복합공간 전기공사</t>
    <phoneticPr fontId="4" type="noConversion"/>
  </si>
  <si>
    <t>전북지역본부 무진장지사 농어촌사업부</t>
    <phoneticPr fontId="4" type="noConversion"/>
  </si>
  <si>
    <t>정회경</t>
    <phoneticPr fontId="4" type="noConversion"/>
  </si>
  <si>
    <t>063-350-7074</t>
    <phoneticPr fontId="4" type="noConversion"/>
  </si>
  <si>
    <t>천천면 기초생활거점조성사업(농촌협약) 문화체육 복합공간 건축공사</t>
    <phoneticPr fontId="4" type="noConversion"/>
  </si>
  <si>
    <t>동향지구 춘계유지관리사업(도비) 시설공사</t>
    <phoneticPr fontId="4" type="noConversion"/>
  </si>
  <si>
    <t>전북지역본부 무진장지사 수자원관리부</t>
    <phoneticPr fontId="4" type="noConversion"/>
  </si>
  <si>
    <t>박건호</t>
    <phoneticPr fontId="4" type="noConversion"/>
  </si>
  <si>
    <t>063-350-7070</t>
    <phoneticPr fontId="4" type="noConversion"/>
  </si>
  <si>
    <t>CCTV 구매</t>
    <phoneticPr fontId="4" type="noConversion"/>
  </si>
  <si>
    <t>보안용카메라</t>
    <phoneticPr fontId="4" type="noConversion"/>
  </si>
  <si>
    <t>전북지역본부 지하수지질부</t>
    <phoneticPr fontId="4" type="noConversion"/>
  </si>
  <si>
    <t>이병윤</t>
    <phoneticPr fontId="4" type="noConversion"/>
  </si>
  <si>
    <t>061-239-2151</t>
    <phoneticPr fontId="4" type="noConversion"/>
  </si>
  <si>
    <t>수위계 구매</t>
    <phoneticPr fontId="4" type="noConversion"/>
  </si>
  <si>
    <t>영상관리서버(H/W) 구매</t>
    <phoneticPr fontId="4" type="noConversion"/>
  </si>
  <si>
    <t>영상관리서버(S/W) 구매</t>
    <phoneticPr fontId="4" type="noConversion"/>
  </si>
  <si>
    <t>통신소프트웨어</t>
    <phoneticPr fontId="4" type="noConversion"/>
  </si>
  <si>
    <t>남원동남부지구 농촌용수이용체계재편사업 토목공사</t>
    <phoneticPr fontId="4" type="noConversion"/>
  </si>
  <si>
    <t>밸브실(철재사각변실)</t>
    <phoneticPr fontId="4" type="noConversion"/>
  </si>
  <si>
    <t>전북지역본부 남원지사 농어촌사업부</t>
    <phoneticPr fontId="4" type="noConversion"/>
  </si>
  <si>
    <t>김승용</t>
    <phoneticPr fontId="4" type="noConversion"/>
  </si>
  <si>
    <t>063-620-2068</t>
    <phoneticPr fontId="4" type="noConversion"/>
  </si>
  <si>
    <t>보조기층(혼합골재)</t>
    <phoneticPr fontId="4" type="noConversion"/>
  </si>
  <si>
    <t>모래</t>
    <phoneticPr fontId="4" type="noConversion"/>
  </si>
  <si>
    <t>순환골재</t>
    <phoneticPr fontId="4" type="noConversion"/>
  </si>
  <si>
    <t>남원시 대규모 스마트팜창업단지 조성사업</t>
    <phoneticPr fontId="4" type="noConversion"/>
  </si>
  <si>
    <t>사각집수정</t>
    <phoneticPr fontId="4" type="noConversion"/>
  </si>
  <si>
    <t>(1500×1500×1800)</t>
    <phoneticPr fontId="4" type="noConversion"/>
  </si>
  <si>
    <t>홍창길</t>
    <phoneticPr fontId="4" type="noConversion"/>
  </si>
  <si>
    <t>063-620-2070</t>
    <phoneticPr fontId="4" type="noConversion"/>
  </si>
  <si>
    <t>조립식PC BOX</t>
    <phoneticPr fontId="4" type="noConversion"/>
  </si>
  <si>
    <t>(1000×1000×2000)</t>
    <phoneticPr fontId="4" type="noConversion"/>
  </si>
  <si>
    <t>(1000×1500×2000)</t>
    <phoneticPr fontId="4" type="noConversion"/>
  </si>
  <si>
    <t>(2000×2000×2000)</t>
    <phoneticPr fontId="4" type="noConversion"/>
  </si>
  <si>
    <t>벤치플룸관</t>
    <phoneticPr fontId="4" type="noConversion"/>
  </si>
  <si>
    <t>(400×400×2000)</t>
    <phoneticPr fontId="4" type="noConversion"/>
  </si>
  <si>
    <t>(500×500×2000)</t>
    <phoneticPr fontId="4" type="noConversion"/>
  </si>
  <si>
    <t>(900×800×2000)</t>
    <phoneticPr fontId="4" type="noConversion"/>
  </si>
  <si>
    <t>(B형:φ800㎜)</t>
    <phoneticPr fontId="4" type="noConversion"/>
  </si>
  <si>
    <t>방동2지구 배수개선사업 전기공사</t>
    <phoneticPr fontId="4" type="noConversion"/>
  </si>
  <si>
    <t>수배전반설비</t>
    <phoneticPr fontId="4" type="noConversion"/>
  </si>
  <si>
    <t>1.4*2.5*2.5</t>
    <phoneticPr fontId="4" type="noConversion"/>
  </si>
  <si>
    <t>조영훈</t>
    <phoneticPr fontId="4" type="noConversion"/>
  </si>
  <si>
    <t>063-620-2046</t>
    <phoneticPr fontId="4" type="noConversion"/>
  </si>
  <si>
    <t>변압기설비</t>
    <phoneticPr fontId="4" type="noConversion"/>
  </si>
  <si>
    <t>550kVA</t>
    <phoneticPr fontId="4" type="noConversion"/>
  </si>
  <si>
    <t>세전지구 배수개선사업 전기공사</t>
    <phoneticPr fontId="4" type="noConversion"/>
  </si>
  <si>
    <t>650kVA</t>
    <phoneticPr fontId="4" type="noConversion"/>
  </si>
  <si>
    <t>순창읍 농촌중심지활성화사업</t>
    <phoneticPr fontId="4" type="noConversion"/>
  </si>
  <si>
    <t>6.21×6.21×6.245(각±0.5) 등</t>
    <phoneticPr fontId="262" type="noConversion"/>
  </si>
  <si>
    <t>전북지역본부 순창지사</t>
    <phoneticPr fontId="4" type="noConversion"/>
  </si>
  <si>
    <t>김선규</t>
    <phoneticPr fontId="4" type="noConversion"/>
  </si>
  <si>
    <t>063-650-7064</t>
    <phoneticPr fontId="4" type="noConversion"/>
  </si>
  <si>
    <t>1700×400×400 등</t>
    <phoneticPr fontId="262" type="noConversion"/>
  </si>
  <si>
    <t>157mm</t>
  </si>
  <si>
    <t>230mm</t>
  </si>
  <si>
    <t>광활면 기초생활거점 조성사업</t>
    <phoneticPr fontId="4" type="noConversion"/>
  </si>
  <si>
    <t>분전반</t>
    <phoneticPr fontId="4" type="noConversion"/>
  </si>
  <si>
    <t>전북지역본부 동진지사 수자원관리부</t>
    <phoneticPr fontId="4" type="noConversion"/>
  </si>
  <si>
    <t>이소명</t>
    <phoneticPr fontId="4" type="noConversion"/>
  </si>
  <si>
    <t>063-540-1134</t>
    <phoneticPr fontId="4" type="noConversion"/>
  </si>
  <si>
    <t>보안등</t>
    <phoneticPr fontId="4" type="noConversion"/>
  </si>
  <si>
    <t>실내조명</t>
    <phoneticPr fontId="4" type="noConversion"/>
  </si>
  <si>
    <t>LED</t>
    <phoneticPr fontId="4" type="noConversion"/>
  </si>
  <si>
    <t>태양광</t>
    <phoneticPr fontId="4" type="noConversion"/>
  </si>
  <si>
    <t>19.8kW</t>
    <phoneticPr fontId="4" type="noConversion"/>
  </si>
  <si>
    <t>만경읍 농촌중심지 활성화 사업</t>
    <phoneticPr fontId="4" type="noConversion"/>
  </si>
  <si>
    <t>새만금 청년농촌보금자리 조성사업</t>
    <phoneticPr fontId="4" type="noConversion"/>
  </si>
  <si>
    <t>난봉지구 배수개선사업</t>
    <phoneticPr fontId="4" type="noConversion"/>
  </si>
  <si>
    <t>수배전반</t>
    <phoneticPr fontId="4" type="noConversion"/>
  </si>
  <si>
    <t>계화지구 배수개선사업</t>
    <phoneticPr fontId="4" type="noConversion"/>
  </si>
  <si>
    <t>1200*800*2000</t>
    <phoneticPr fontId="4" type="noConversion"/>
  </si>
  <si>
    <t>전북지역본부 부안지사 농어촌사업부</t>
    <phoneticPr fontId="4" type="noConversion"/>
  </si>
  <si>
    <t>정은석</t>
    <phoneticPr fontId="4" type="noConversion"/>
  </si>
  <si>
    <t>063-580-1061</t>
    <phoneticPr fontId="4" type="noConversion"/>
  </si>
  <si>
    <t>백석지구 배수개선사업</t>
    <phoneticPr fontId="4" type="noConversion"/>
  </si>
  <si>
    <t>장태성</t>
    <phoneticPr fontId="4" type="noConversion"/>
  </si>
  <si>
    <t>063-580-1055</t>
    <phoneticPr fontId="4" type="noConversion"/>
  </si>
  <si>
    <t xml:space="preserve">월하지구 배수개선사업 </t>
    <phoneticPr fontId="4" type="noConversion"/>
  </si>
  <si>
    <t>H=1.5m</t>
    <phoneticPr fontId="4" type="noConversion"/>
  </si>
  <si>
    <t>김선화</t>
    <phoneticPr fontId="4" type="noConversion"/>
  </si>
  <si>
    <t>063.440.5712</t>
    <phoneticPr fontId="4" type="noConversion"/>
  </si>
  <si>
    <t>교량난간</t>
    <phoneticPr fontId="4" type="noConversion"/>
  </si>
  <si>
    <t>SB4등, H=0.85</t>
    <phoneticPr fontId="4" type="noConversion"/>
  </si>
  <si>
    <t>SB4등</t>
    <phoneticPr fontId="4" type="noConversion"/>
  </si>
  <si>
    <t xml:space="preserve">신장지구 농어촌 취약지역생활여건개조사업 </t>
    <phoneticPr fontId="4" type="noConversion"/>
  </si>
  <si>
    <t>헬스기구</t>
    <phoneticPr fontId="4" type="noConversion"/>
  </si>
  <si>
    <t>런닝머신 등</t>
    <phoneticPr fontId="4" type="noConversion"/>
  </si>
  <si>
    <t>차지호</t>
    <phoneticPr fontId="4" type="noConversion"/>
  </si>
  <si>
    <t>063-440-5712</t>
    <phoneticPr fontId="4" type="noConversion"/>
  </si>
  <si>
    <t>CCTV</t>
    <phoneticPr fontId="4" type="noConversion"/>
  </si>
  <si>
    <t>CCTV 및 케이블 등</t>
    <phoneticPr fontId="4" type="noConversion"/>
  </si>
  <si>
    <t>하리지구 배수개선사업 자동제어반 제조구매</t>
    <phoneticPr fontId="4" type="noConversion"/>
  </si>
  <si>
    <t>계장제어장치</t>
    <phoneticPr fontId="4" type="noConversion"/>
  </si>
  <si>
    <t>RTU 1면</t>
    <phoneticPr fontId="4" type="noConversion"/>
  </si>
  <si>
    <t>자동제어</t>
    <phoneticPr fontId="4" type="noConversion"/>
  </si>
  <si>
    <t>이기열</t>
    <phoneticPr fontId="4" type="noConversion"/>
  </si>
  <si>
    <t>063-440-5828</t>
    <phoneticPr fontId="4" type="noConversion"/>
  </si>
  <si>
    <t>화산2지구배수개선사업 지급자재(레미콘)</t>
    <phoneticPr fontId="4" type="noConversion"/>
  </si>
  <si>
    <t>낭산지구 다목적농촌용수개발사업 밸브류 구매</t>
    <phoneticPr fontId="4" type="noConversion"/>
  </si>
  <si>
    <t>이민호</t>
    <phoneticPr fontId="4" type="noConversion"/>
  </si>
  <si>
    <t>063-860-0076</t>
    <phoneticPr fontId="4" type="noConversion"/>
  </si>
  <si>
    <t>엄기원</t>
    <phoneticPr fontId="4" type="noConversion"/>
  </si>
  <si>
    <t>063-860-0068</t>
    <phoneticPr fontId="4" type="noConversion"/>
  </si>
  <si>
    <t>낭산지구 농촌용수개발사업 몰드변압기 제조구매</t>
    <phoneticPr fontId="4" type="noConversion"/>
  </si>
  <si>
    <t>1200kVA,50kVA</t>
    <phoneticPr fontId="4" type="noConversion"/>
  </si>
  <si>
    <t>낭산지구 농촌용수개발사업 폐쇄형배전반 제조구매</t>
    <phoneticPr fontId="4" type="noConversion"/>
  </si>
  <si>
    <t>수요기관 규격</t>
    <phoneticPr fontId="4" type="noConversion"/>
  </si>
  <si>
    <t>면</t>
    <phoneticPr fontId="4" type="noConversion"/>
  </si>
  <si>
    <t>농업용수 관리자동화 NVR 구매</t>
    <phoneticPr fontId="4" type="noConversion"/>
  </si>
  <si>
    <t>NVR</t>
    <phoneticPr fontId="4" type="noConversion"/>
  </si>
  <si>
    <t>전북지역본수 전주완주임실지사 수자원관리부</t>
    <phoneticPr fontId="4" type="noConversion"/>
  </si>
  <si>
    <t>정신웅</t>
    <phoneticPr fontId="4" type="noConversion"/>
  </si>
  <si>
    <t>063-270-0536</t>
    <phoneticPr fontId="4" type="noConversion"/>
  </si>
  <si>
    <t>500X500X2000mm</t>
  </si>
  <si>
    <t>5급 백승민</t>
  </si>
  <si>
    <t>063-560-1524</t>
  </si>
  <si>
    <t>2.0x2.0m</t>
  </si>
  <si>
    <t>수문문틀</t>
  </si>
  <si>
    <t>2.5x2.0m</t>
  </si>
  <si>
    <t>300x300x2000mm</t>
  </si>
  <si>
    <t>500x500x2000mm</t>
  </si>
  <si>
    <t>700x600x2000mm</t>
  </si>
  <si>
    <t>1200x1000x2000mm</t>
  </si>
  <si>
    <t>900x800x2000mm</t>
  </si>
  <si>
    <t>4급 이다혜</t>
  </si>
  <si>
    <t>1000x800x2000mm</t>
  </si>
  <si>
    <t>천천면 기초생활거점조성사업(농촌협약)</t>
    <phoneticPr fontId="4" type="noConversion"/>
  </si>
  <si>
    <t>SD400 HD-10 외 2</t>
    <phoneticPr fontId="4" type="noConversion"/>
  </si>
  <si>
    <t>25-18-80 외 2</t>
    <phoneticPr fontId="4" type="noConversion"/>
  </si>
  <si>
    <t>혼합골재</t>
    <phoneticPr fontId="4" type="noConversion"/>
  </si>
  <si>
    <t>40mm</t>
    <phoneticPr fontId="4" type="noConversion"/>
  </si>
  <si>
    <t>인조잔디</t>
    <phoneticPr fontId="4" type="noConversion"/>
  </si>
  <si>
    <t>t35mm</t>
    <phoneticPr fontId="4" type="noConversion"/>
  </si>
  <si>
    <t>LED 투광등</t>
    <phoneticPr fontId="4" type="noConversion"/>
  </si>
  <si>
    <t>100W</t>
    <phoneticPr fontId="4" type="noConversion"/>
  </si>
  <si>
    <t>1L-1</t>
    <phoneticPr fontId="4" type="noConversion"/>
  </si>
  <si>
    <t>장계면 기초생활거점조성사업(2단계)</t>
    <phoneticPr fontId="4" type="noConversion"/>
  </si>
  <si>
    <t>폴리우레아수지도막방수재</t>
    <phoneticPr fontId="4" type="noConversion"/>
  </si>
  <si>
    <t>t2mm</t>
    <phoneticPr fontId="4" type="noConversion"/>
  </si>
  <si>
    <t>이형훈</t>
    <phoneticPr fontId="4" type="noConversion"/>
  </si>
  <si>
    <t>063-350-7021</t>
    <phoneticPr fontId="4" type="noConversion"/>
  </si>
  <si>
    <t>막구조물</t>
    <phoneticPr fontId="4" type="noConversion"/>
  </si>
  <si>
    <t>16*4*3</t>
    <phoneticPr fontId="4" type="noConversion"/>
  </si>
  <si>
    <t>천문대장비</t>
    <phoneticPr fontId="4" type="noConversion"/>
  </si>
  <si>
    <t>국가계약법 시행령 제26조 제1항 제2호 바목</t>
    <phoneticPr fontId="4" type="noConversion"/>
  </si>
  <si>
    <t>25-27-15</t>
    <phoneticPr fontId="4" type="noConversion"/>
  </si>
  <si>
    <t>SD400 HD-10 외 1</t>
    <phoneticPr fontId="4" type="noConversion"/>
  </si>
  <si>
    <t>무주군 부남면 기초생활거점조성사업 기본계획용역</t>
    <phoneticPr fontId="4" type="noConversion"/>
  </si>
  <si>
    <t>063-239-2153</t>
    <phoneticPr fontId="4" type="noConversion"/>
  </si>
  <si>
    <t>진안군 동향면 기초생활거점조성사업 기본계획용역</t>
    <phoneticPr fontId="4" type="noConversion"/>
  </si>
  <si>
    <t>진안군 상전면 기초생활거점조성사업 기본계획용역</t>
    <phoneticPr fontId="4" type="noConversion"/>
  </si>
  <si>
    <t>전예원</t>
    <phoneticPr fontId="4" type="noConversion"/>
  </si>
  <si>
    <t>063-239-2122</t>
    <phoneticPr fontId="4" type="noConversion"/>
  </si>
  <si>
    <t>번암면 기초생활거점조성사업 세부설계 및 시행계획 수립 용역</t>
    <phoneticPr fontId="4" type="noConversion"/>
  </si>
  <si>
    <t>김영식</t>
    <phoneticPr fontId="4" type="noConversion"/>
  </si>
  <si>
    <t>063-239-2085</t>
    <phoneticPr fontId="4" type="noConversion"/>
  </si>
  <si>
    <t>계화면 기초생활거점조성사업 세부설계 및 시행계획 수립 용역</t>
    <phoneticPr fontId="4" type="noConversion"/>
  </si>
  <si>
    <t>권상근</t>
    <phoneticPr fontId="4" type="noConversion"/>
  </si>
  <si>
    <t>063-239-2016</t>
    <phoneticPr fontId="4" type="noConversion"/>
  </si>
  <si>
    <t>백산면 기초생활거점조성사업 세부설계 및 시행계획 수립 용역</t>
    <phoneticPr fontId="4" type="noConversion"/>
  </si>
  <si>
    <t>수산물 상품개발 용역</t>
    <phoneticPr fontId="4" type="noConversion"/>
  </si>
  <si>
    <t>박동범</t>
    <phoneticPr fontId="4" type="noConversion"/>
  </si>
  <si>
    <t>063-239-2127</t>
    <phoneticPr fontId="4" type="noConversion"/>
  </si>
  <si>
    <t>수산물 음식개발 용역</t>
    <phoneticPr fontId="4" type="noConversion"/>
  </si>
  <si>
    <t>어촌마을 미디어 마케팅 지원 용역</t>
    <phoneticPr fontId="4" type="noConversion"/>
  </si>
  <si>
    <t>수산물 직거래 장터 운영 용역</t>
    <phoneticPr fontId="4" type="noConversion"/>
  </si>
  <si>
    <t>어촌체험마을 활성화지원 용역</t>
    <phoneticPr fontId="4" type="noConversion"/>
  </si>
  <si>
    <t>시추조사 및 전기토모그래피 용역</t>
    <phoneticPr fontId="4" type="noConversion"/>
  </si>
  <si>
    <t>김태림</t>
    <phoneticPr fontId="4" type="noConversion"/>
  </si>
  <si>
    <t>063-239-2152</t>
    <phoneticPr fontId="4" type="noConversion"/>
  </si>
  <si>
    <t>곽진우</t>
    <phoneticPr fontId="4" type="noConversion"/>
  </si>
  <si>
    <t>063-239-2157</t>
    <phoneticPr fontId="4" type="noConversion"/>
  </si>
  <si>
    <t>귀석지구 지하수 함양사업 기본조사 용역</t>
    <phoneticPr fontId="4" type="noConversion"/>
  </si>
  <si>
    <t>배주호</t>
    <phoneticPr fontId="4" type="noConversion"/>
  </si>
  <si>
    <t>063-239-2145</t>
    <phoneticPr fontId="4" type="noConversion"/>
  </si>
  <si>
    <t>2026년 공사관리관정 지하수영향조사 용역(1차)</t>
    <phoneticPr fontId="4" type="noConversion"/>
  </si>
  <si>
    <t>형민욱</t>
    <phoneticPr fontId="4" type="noConversion"/>
  </si>
  <si>
    <t>063-239-2155</t>
    <phoneticPr fontId="4" type="noConversion"/>
  </si>
  <si>
    <t>남원시 대규모 스마트팜창업단지 조성사업 폐기물처리 용역</t>
    <phoneticPr fontId="4" type="noConversion"/>
  </si>
  <si>
    <t>남원시 대규모 스마트팜창업단지 조성사업 토목공사 재해예방기술지도 용역</t>
    <phoneticPr fontId="4" type="noConversion"/>
  </si>
  <si>
    <t>2026년 시산시구 수리시설개보수사업 건설폐기물처리용역</t>
    <phoneticPr fontId="4" type="noConversion"/>
  </si>
  <si>
    <t>김용현</t>
    <phoneticPr fontId="4" type="noConversion"/>
  </si>
  <si>
    <t>063-650-7084</t>
    <phoneticPr fontId="4" type="noConversion"/>
  </si>
  <si>
    <t>2026년 시산지구 수리시설개보수사업 재해예방기술지도용역</t>
    <phoneticPr fontId="4" type="noConversion"/>
  </si>
  <si>
    <t>국가계약법 시행령 제26조 제1항 5호</t>
    <phoneticPr fontId="4" type="noConversion"/>
  </si>
  <si>
    <t>2026년 강촌지구 수리시설개보수사업 측량용역</t>
    <phoneticPr fontId="4" type="noConversion"/>
  </si>
  <si>
    <t>2026년 강촌지구 수리시설개보수사업 세부설계용역</t>
    <phoneticPr fontId="4" type="noConversion"/>
  </si>
  <si>
    <t>계화지구 배수개선사업 폐기물처리용역</t>
    <phoneticPr fontId="4" type="noConversion"/>
  </si>
  <si>
    <t>계화지구 배수개선사업 건설재해예방기술지도 용역</t>
    <phoneticPr fontId="4" type="noConversion"/>
  </si>
  <si>
    <t>백석지구 배수개선사업 폐기물처리용역</t>
    <phoneticPr fontId="4" type="noConversion"/>
  </si>
  <si>
    <t>백석지구 배수개선사업 건설재해예방기술지도 용역</t>
    <phoneticPr fontId="4" type="noConversion"/>
  </si>
  <si>
    <t>상서면 기초생활거점조성사업(2단계) 지역역량강화 용역</t>
    <phoneticPr fontId="4" type="noConversion"/>
  </si>
  <si>
    <t>박상현</t>
    <phoneticPr fontId="4" type="noConversion"/>
  </si>
  <si>
    <t>063-580-1060</t>
    <phoneticPr fontId="4" type="noConversion"/>
  </si>
  <si>
    <t>국가계약법 시행령 제43조, 제43조의2</t>
    <phoneticPr fontId="4" type="noConversion"/>
  </si>
  <si>
    <t>백산면 기초생활거점조성사업 지역역량강화 용역</t>
    <phoneticPr fontId="4" type="noConversion"/>
  </si>
  <si>
    <t>계화면 기초생활거점조성사업 지역역량강화 용역</t>
    <phoneticPr fontId="4" type="noConversion"/>
  </si>
  <si>
    <t>대야면 농촌중심지활성화사업 지역역량강화용역</t>
    <phoneticPr fontId="4" type="noConversion"/>
  </si>
  <si>
    <t>한국농어촌공사 군산지사 농어촌사업부</t>
    <phoneticPr fontId="4" type="noConversion"/>
  </si>
  <si>
    <t>조형준</t>
    <phoneticPr fontId="4" type="noConversion"/>
  </si>
  <si>
    <t>063-440-5713</t>
    <phoneticPr fontId="4" type="noConversion"/>
  </si>
  <si>
    <t>신장지구 농어촌 취약지역생활여건개조사업 준공식 용역</t>
    <phoneticPr fontId="4" type="noConversion"/>
  </si>
  <si>
    <t>신장지구 농어촌 취약지역생활여건개조사업 준공백서 용역</t>
    <phoneticPr fontId="4" type="noConversion"/>
  </si>
  <si>
    <t>당북지구 공기관대행 시설물정비공사 재해예방기술지도용역</t>
    <phoneticPr fontId="4" type="noConversion"/>
  </si>
  <si>
    <t>원우지구 수리시설개보수 준설사업 재해예방기술지도용역</t>
    <phoneticPr fontId="4" type="noConversion"/>
  </si>
  <si>
    <t>주천지구 농어촌취약지역생활여건개조사업 건축물해체계획서 작성 용역</t>
    <phoneticPr fontId="4" type="noConversion"/>
  </si>
  <si>
    <t xml:space="preserve">전북지역본부 전주완주임실지사 농어촌사업부 </t>
    <phoneticPr fontId="4" type="noConversion"/>
  </si>
  <si>
    <t>박진우</t>
    <phoneticPr fontId="4" type="noConversion"/>
  </si>
  <si>
    <t>063-270-0551</t>
    <phoneticPr fontId="4" type="noConversion"/>
  </si>
  <si>
    <t>장선지구 농촌용수개발사업 공원사업 시행허가 용역</t>
    <phoneticPr fontId="4" type="noConversion"/>
  </si>
  <si>
    <t>이종화</t>
    <phoneticPr fontId="4" type="noConversion"/>
  </si>
  <si>
    <t>063-270-0552</t>
    <phoneticPr fontId="4" type="noConversion"/>
  </si>
  <si>
    <t>농업용수물관리자동화시스템 점검정비용역</t>
    <phoneticPr fontId="4" type="noConversion"/>
  </si>
  <si>
    <t>수동지구 수리시설개보수사업 세부설계 조사측량용역</t>
  </si>
  <si>
    <t>최용준</t>
  </si>
  <si>
    <t>천천면 기초생활거점조성사업(농촌협약) 문화체육 복합공간 건축공사 재해예방기술지도</t>
    <phoneticPr fontId="4" type="noConversion"/>
  </si>
  <si>
    <t>백운지구 수리시설개보수사업 세부설계 측량 용역</t>
    <phoneticPr fontId="4" type="noConversion"/>
  </si>
  <si>
    <t>제20회 경관사진 공모전 운영 용역</t>
  </si>
  <si>
    <t>본사 지역개발지원단</t>
  </si>
  <si>
    <t>손정희</t>
  </si>
  <si>
    <t>044-201-0335</t>
  </si>
  <si>
    <t>국가계약법 시행령 제26조 제1항 제5호 나목</t>
  </si>
  <si>
    <t>044-202-0338</t>
  </si>
  <si>
    <t>농어촌빈집정비특별법 하위볍령 제정을 위한 용역</t>
  </si>
  <si>
    <t>박성근</t>
  </si>
  <si>
    <t>044-202-0327</t>
  </si>
  <si>
    <t>농촌 빈집재생 박람회 운영 용역</t>
  </si>
  <si>
    <t>김진환</t>
  </si>
  <si>
    <t>재해예방계측 부속자재 제조구매</t>
    <phoneticPr fontId="4" type="noConversion"/>
  </si>
  <si>
    <t>스테인리스강</t>
    <phoneticPr fontId="4" type="noConversion"/>
  </si>
  <si>
    <t>암대</t>
    <phoneticPr fontId="4" type="noConversion"/>
  </si>
  <si>
    <t>본사 지하수지질처</t>
    <phoneticPr fontId="4" type="noConversion"/>
  </si>
  <si>
    <t>2026년 상반기 지하수지질사업용 우물자재 구매</t>
    <phoneticPr fontId="4" type="noConversion"/>
  </si>
  <si>
    <t>원재료 구매</t>
    <phoneticPr fontId="4" type="noConversion"/>
  </si>
  <si>
    <t>지하수</t>
    <phoneticPr fontId="4" type="noConversion"/>
  </si>
  <si>
    <t>m, 개</t>
    <phoneticPr fontId="4" type="noConversion"/>
  </si>
  <si>
    <t>김정희</t>
    <phoneticPr fontId="4" type="noConversion"/>
  </si>
  <si>
    <t>043-881-7723</t>
    <phoneticPr fontId="4" type="noConversion"/>
  </si>
  <si>
    <t>지질장비 관리 센터 A동(홍보관) 연출 용역</t>
    <phoneticPr fontId="4" type="noConversion"/>
  </si>
  <si>
    <t>장심도GPR탐사기 수리</t>
    <phoneticPr fontId="4" type="noConversion"/>
  </si>
  <si>
    <t>박태순</t>
    <phoneticPr fontId="4" type="noConversion"/>
  </si>
  <si>
    <t>043-881-7724</t>
  </si>
  <si>
    <t>GPR탐사용 드론 수리</t>
  </si>
  <si>
    <t>043-881-7724</t>
    <phoneticPr fontId="4" type="noConversion"/>
  </si>
  <si>
    <t>2026년 석포2-2배수간선 안전대책시설(가드레일) 설치공사</t>
    <phoneticPr fontId="4" type="noConversion"/>
  </si>
  <si>
    <t>충남서부관리단</t>
    <phoneticPr fontId="4" type="noConversion"/>
  </si>
  <si>
    <t>김태용</t>
    <phoneticPr fontId="4" type="noConversion"/>
  </si>
  <si>
    <t>041-630-5846</t>
    <phoneticPr fontId="4" type="noConversion"/>
  </si>
  <si>
    <t>충남서부관리단 사업관리부</t>
    <phoneticPr fontId="4" type="noConversion"/>
  </si>
  <si>
    <t>권영진</t>
  </si>
  <si>
    <t>홍보지구 은하공구 임목폐기물처리용역</t>
  </si>
  <si>
    <t>청양읍 농촌중심지활성화사업 토목건축기계공사</t>
    <phoneticPr fontId="4" type="noConversion"/>
  </si>
  <si>
    <t>충남지역본부 청양지사 농어촌사업부</t>
    <phoneticPr fontId="4" type="noConversion"/>
  </si>
  <si>
    <t>이재면</t>
    <phoneticPr fontId="4" type="noConversion"/>
  </si>
  <si>
    <t>041-940-1758</t>
    <phoneticPr fontId="4" type="noConversion"/>
  </si>
  <si>
    <t>청양읍 농촌중심지활성화사업 전기공사</t>
    <phoneticPr fontId="4" type="noConversion"/>
  </si>
  <si>
    <t>임채혁</t>
    <phoneticPr fontId="4" type="noConversion"/>
  </si>
  <si>
    <t>041-940-1705</t>
    <phoneticPr fontId="4" type="noConversion"/>
  </si>
  <si>
    <t>청양읍 농촌중심지활성화사업 소방공사</t>
    <phoneticPr fontId="4" type="noConversion"/>
  </si>
  <si>
    <t>청양읍 농촌중심지활성화사업 통신공사</t>
    <phoneticPr fontId="4" type="noConversion"/>
  </si>
  <si>
    <t>온암2지구 취약지역생활여건개조사업 전기공사</t>
    <phoneticPr fontId="4" type="noConversion"/>
  </si>
  <si>
    <t>온암2지구 취약지역생활여건개조사업 통신공사</t>
    <phoneticPr fontId="4" type="noConversion"/>
  </si>
  <si>
    <t>신곡지구 배수개선사업 토목건축기계공사</t>
    <phoneticPr fontId="4" type="noConversion"/>
  </si>
  <si>
    <t>종천면 기초생활거점조성사업 건축토목기계공사</t>
    <phoneticPr fontId="4" type="noConversion"/>
  </si>
  <si>
    <t>2026년 상반기 주포용수간선 외 10개소 안전대책시설물 설치공사</t>
    <phoneticPr fontId="4" type="noConversion"/>
  </si>
  <si>
    <t>충남지역본부 보령지사 농어촌사업부</t>
    <phoneticPr fontId="4" type="noConversion"/>
  </si>
  <si>
    <t>정상민</t>
    <phoneticPr fontId="4" type="noConversion"/>
  </si>
  <si>
    <t>041-930-7881</t>
    <phoneticPr fontId="4" type="noConversion"/>
  </si>
  <si>
    <t>태안25-3권역 친환경에너지보급사업 기계공사</t>
    <phoneticPr fontId="4" type="noConversion"/>
  </si>
  <si>
    <t>충남지역본부 서산태안지사 수자원관리부</t>
    <phoneticPr fontId="4" type="noConversion"/>
  </si>
  <si>
    <t>박형종</t>
    <phoneticPr fontId="4" type="noConversion"/>
  </si>
  <si>
    <t>041-660-8560</t>
    <phoneticPr fontId="4" type="noConversion"/>
  </si>
  <si>
    <t>가좌지구 수리시설개보수사업 토목공사(대행위탁)</t>
    <phoneticPr fontId="4" type="noConversion"/>
  </si>
  <si>
    <t>041-660-8554</t>
    <phoneticPr fontId="4" type="noConversion"/>
  </si>
  <si>
    <t>25년 스마트팜온실신축사업(진형호) 온실공사</t>
    <phoneticPr fontId="4" type="noConversion"/>
  </si>
  <si>
    <t>충남지역본부 부여지사 농어촌사업부</t>
    <phoneticPr fontId="4" type="noConversion"/>
  </si>
  <si>
    <t>김승태</t>
    <phoneticPr fontId="4" type="noConversion"/>
  </si>
  <si>
    <t>041-837-9540</t>
    <phoneticPr fontId="4" type="noConversion"/>
  </si>
  <si>
    <t>25년 스마트팜온실신축사업(진형호) 전기공사</t>
    <phoneticPr fontId="4" type="noConversion"/>
  </si>
  <si>
    <t>장하2지구 배수개선사업 토목공사</t>
    <phoneticPr fontId="4" type="noConversion"/>
  </si>
  <si>
    <t>충청남도</t>
    <phoneticPr fontId="4" type="noConversion"/>
  </si>
  <si>
    <t>남성욱</t>
    <phoneticPr fontId="4" type="noConversion"/>
  </si>
  <si>
    <t>041-837-9543</t>
    <phoneticPr fontId="4" type="noConversion"/>
  </si>
  <si>
    <t>내수면 양식단지조성사업 전기공사</t>
    <phoneticPr fontId="4" type="noConversion"/>
  </si>
  <si>
    <t>김동훈</t>
    <phoneticPr fontId="4" type="noConversion"/>
  </si>
  <si>
    <t>041-837-9544</t>
    <phoneticPr fontId="4" type="noConversion"/>
  </si>
  <si>
    <t>내수면 양식단지조성사업 통신공사</t>
    <phoneticPr fontId="4" type="noConversion"/>
  </si>
  <si>
    <t>내산면 기초생활거점조성사업 토목건축기계공사</t>
    <phoneticPr fontId="4" type="noConversion"/>
  </si>
  <si>
    <t>김기남</t>
    <phoneticPr fontId="4" type="noConversion"/>
  </si>
  <si>
    <t>내산면 기초생활거점조성사업 전기공사</t>
    <phoneticPr fontId="4" type="noConversion"/>
  </si>
  <si>
    <t>내산면 기초생활거점조성사업 통신공사</t>
    <phoneticPr fontId="4" type="noConversion"/>
  </si>
  <si>
    <t>내산면 기초생활거점조성사업 소방공사</t>
    <phoneticPr fontId="4" type="noConversion"/>
  </si>
  <si>
    <t>충남지역본부 부여지사 수자원관리부</t>
    <phoneticPr fontId="4" type="noConversion"/>
  </si>
  <si>
    <t>정종태</t>
    <phoneticPr fontId="4" type="noConversion"/>
  </si>
  <si>
    <t>041-837-9547</t>
    <phoneticPr fontId="4" type="noConversion"/>
  </si>
  <si>
    <t>김계영</t>
    <phoneticPr fontId="4" type="noConversion"/>
  </si>
  <si>
    <t>041-837-9537</t>
    <phoneticPr fontId="4" type="noConversion"/>
  </si>
  <si>
    <t>정완희</t>
    <phoneticPr fontId="4" type="noConversion"/>
  </si>
  <si>
    <t>성환읍 율금리 33-8 외 4개소 수문보수공사</t>
    <phoneticPr fontId="4" type="noConversion"/>
  </si>
  <si>
    <t>이기훈</t>
    <phoneticPr fontId="4" type="noConversion"/>
  </si>
  <si>
    <t>041-539-7063</t>
    <phoneticPr fontId="4" type="noConversion"/>
  </si>
  <si>
    <t>천안 관내 민원해결을 위한 유지관리공사</t>
    <phoneticPr fontId="4" type="noConversion"/>
  </si>
  <si>
    <t>안홍덕</t>
    <phoneticPr fontId="4" type="noConversion"/>
  </si>
  <si>
    <t>041-539-7062</t>
    <phoneticPr fontId="4" type="noConversion"/>
  </si>
  <si>
    <t>기계 유지관리 보수공사(1차)</t>
  </si>
  <si>
    <t>강도영</t>
  </si>
  <si>
    <t>기계 유지관리 보수공사(2차)</t>
  </si>
  <si>
    <t>남부지소 관내 농업기반시설물 재해복구공사 2차</t>
  </si>
  <si>
    <t>오대영</t>
  </si>
  <si>
    <t>예산군 스마트원예단지 기반조성사업 토목공사</t>
    <phoneticPr fontId="4" type="noConversion"/>
  </si>
  <si>
    <t>33148-045-01-0002</t>
  </si>
  <si>
    <t>여인성</t>
  </si>
  <si>
    <t>기계화경작로 확포장사업(1공구)</t>
    <phoneticPr fontId="4" type="noConversion"/>
  </si>
  <si>
    <t>기계화경작로 확포장사업(2공구)</t>
    <phoneticPr fontId="4" type="noConversion"/>
  </si>
  <si>
    <t>월곡지구 기계화경작로 교량정비사업</t>
    <phoneticPr fontId="4" type="noConversion"/>
  </si>
  <si>
    <t>석곡지구 기계화경작로 교량정비사업</t>
    <phoneticPr fontId="4" type="noConversion"/>
  </si>
  <si>
    <t>고덕면천지구 용배수로정비사업</t>
  </si>
  <si>
    <t>광시 시목리 배수로정비사업</t>
  </si>
  <si>
    <t>삽교지구 수리시설정비사업</t>
  </si>
  <si>
    <t>오가 양막리 가뭄극복사업 토목공사</t>
  </si>
  <si>
    <t>중부지소관내 용배수로 유지관리공사(도원리)</t>
  </si>
  <si>
    <t>충남지역본부 당진지사 수자원관리부</t>
    <phoneticPr fontId="4" type="noConversion"/>
  </si>
  <si>
    <t>김배규</t>
    <phoneticPr fontId="4" type="noConversion"/>
  </si>
  <si>
    <t>041-351-9138</t>
    <phoneticPr fontId="4" type="noConversion"/>
  </si>
  <si>
    <t>삼봉용수간선 제1호굴 보수공사</t>
  </si>
  <si>
    <t>강정일</t>
    <phoneticPr fontId="4" type="noConversion"/>
  </si>
  <si>
    <t>041-352-4007</t>
    <phoneticPr fontId="4" type="noConversion"/>
  </si>
  <si>
    <t>농업시범단지 석문양 1-18-0용수지선 외 1개소 유지관리공사</t>
  </si>
  <si>
    <t>2026년 중부지소관내 상반기 수문보수공사</t>
  </si>
  <si>
    <t>노성배</t>
    <phoneticPr fontId="4" type="noConversion"/>
  </si>
  <si>
    <t>041-351-9187</t>
    <phoneticPr fontId="4" type="noConversion"/>
  </si>
  <si>
    <t>2026년 석문지구 간척농지 유지보수공사</t>
  </si>
  <si>
    <t>삽교천2지구 국가관리방조제개보수사업 자동화공사</t>
  </si>
  <si>
    <t>종천면 기초생활거점조성사업 건축토목기계공사</t>
  </si>
  <si>
    <t>신곡지구 배수개선사업 토목건축기계공사</t>
  </si>
  <si>
    <t>유권호</t>
  </si>
  <si>
    <t>041)950-7772</t>
  </si>
  <si>
    <t>성환읍 왕림리 소교량 설치공사</t>
    <phoneticPr fontId="4" type="noConversion"/>
  </si>
  <si>
    <t>충남지역본부 천안지사 농어촌사업부</t>
    <phoneticPr fontId="4" type="noConversion"/>
  </si>
  <si>
    <t>백현진</t>
    <phoneticPr fontId="4" type="noConversion"/>
  </si>
  <si>
    <t>041-539-7080</t>
    <phoneticPr fontId="4" type="noConversion"/>
  </si>
  <si>
    <t>작업용의자</t>
  </si>
  <si>
    <t>470*515*826mm</t>
  </si>
  <si>
    <t>월티1지구 수리시설개보수사업 물관리자동화시스템</t>
    <phoneticPr fontId="4" type="noConversion"/>
  </si>
  <si>
    <t>이현진</t>
    <phoneticPr fontId="4" type="noConversion"/>
  </si>
  <si>
    <t>041-930-7863</t>
    <phoneticPr fontId="4" type="noConversion"/>
  </si>
  <si>
    <t>대천1지구 수리시설개보수사업 물관리자동화시스템</t>
    <phoneticPr fontId="4" type="noConversion"/>
  </si>
  <si>
    <t>주교3리 배수로 정비공사</t>
    <phoneticPr fontId="4" type="noConversion"/>
  </si>
  <si>
    <t>벤치플륨관</t>
    <phoneticPr fontId="4" type="noConversion"/>
  </si>
  <si>
    <t>1200x1000</t>
    <phoneticPr fontId="4" type="noConversion"/>
  </si>
  <si>
    <t>강창규</t>
    <phoneticPr fontId="4" type="noConversion"/>
  </si>
  <si>
    <t>041-930-7870</t>
    <phoneticPr fontId="4" type="noConversion"/>
  </si>
  <si>
    <t>근흥지구 배수개선사업 관급자재(레미콘) 구매</t>
    <phoneticPr fontId="4" type="noConversion"/>
  </si>
  <si>
    <t>충남지역본부 서산태안지사 농어촌사업부</t>
    <phoneticPr fontId="4" type="noConversion"/>
  </si>
  <si>
    <t>이지엽</t>
    <phoneticPr fontId="4" type="noConversion"/>
  </si>
  <si>
    <t>041-660-8586</t>
    <phoneticPr fontId="4" type="noConversion"/>
  </si>
  <si>
    <t>차민주</t>
  </si>
  <si>
    <t>호포권역 거점개발사업 토목공사 H형강 구매</t>
  </si>
  <si>
    <t>H빔</t>
  </si>
  <si>
    <t>100*100*6*8mm</t>
  </si>
  <si>
    <t>호포권역 거점개발사업 토목공사 안전난간 구매</t>
  </si>
  <si>
    <t>도로분리대 및 난간</t>
  </si>
  <si>
    <t>W3.0×H1.0</t>
  </si>
  <si>
    <t>호포권역 거점개발사업 토목공사 디자인울타리 구매</t>
  </si>
  <si>
    <t>W1500×H1096</t>
  </si>
  <si>
    <t>이형봉강(SD400), HD-10, 하치장상차도</t>
    <phoneticPr fontId="4" type="noConversion"/>
  </si>
  <si>
    <t>이형봉강(SD400), HD-13, 하치장상차도</t>
    <phoneticPr fontId="262" type="noConversion"/>
  </si>
  <si>
    <t>이형봉강(SD400), HD-16, 하치장상차도</t>
    <phoneticPr fontId="262" type="noConversion"/>
  </si>
  <si>
    <t>이형봉강(SD400), HD-19, 하치장상차도</t>
    <phoneticPr fontId="262" type="noConversion"/>
  </si>
  <si>
    <t>이형봉강(SD400), HD-22, 하치장상차도</t>
    <phoneticPr fontId="262" type="noConversion"/>
  </si>
  <si>
    <t>25-18-80</t>
    <phoneticPr fontId="262" type="noConversion"/>
  </si>
  <si>
    <t>25-21-120</t>
    <phoneticPr fontId="262" type="noConversion"/>
  </si>
  <si>
    <t>25-30-150</t>
    <phoneticPr fontId="262" type="noConversion"/>
  </si>
  <si>
    <t>경질폴리우레탄폼단열재(심재준불연)</t>
  </si>
  <si>
    <t>심재준불연경질우레탄보드,90mm</t>
  </si>
  <si>
    <t>심재준불연경질우레탄보드,140mm</t>
  </si>
  <si>
    <t>준불연흡음보드</t>
  </si>
  <si>
    <t>1200*600*t8mm,(준불연)</t>
  </si>
  <si>
    <t>합금불연강판</t>
  </si>
  <si>
    <t>T1.5mm</t>
  </si>
  <si>
    <t>2.0*3.0*1.8</t>
  </si>
  <si>
    <t>o</t>
  </si>
  <si>
    <t>천안북부지구 농촌용수이용체계재편사업 지급자재(메쉬형울타리)</t>
  </si>
  <si>
    <t>w2000*h1800</t>
  </si>
  <si>
    <t>천안북부지구 농촌용수이용체계재편사업 지급자재(신축관이음)</t>
  </si>
  <si>
    <t>발산장산지구 배수개선사업</t>
    <phoneticPr fontId="4" type="noConversion"/>
  </si>
  <si>
    <t>2.5x1.5</t>
  </si>
  <si>
    <t>장진욱</t>
    <phoneticPr fontId="4" type="noConversion"/>
  </si>
  <si>
    <t>041-539-7096</t>
    <phoneticPr fontId="4" type="noConversion"/>
  </si>
  <si>
    <t xml:space="preserve">발산장산지구 배수개선사업 </t>
  </si>
  <si>
    <t>1.5x1.0</t>
  </si>
  <si>
    <t>041-539-7097</t>
  </si>
  <si>
    <t>1.2x1.2</t>
  </si>
  <si>
    <t>041-539-7098</t>
  </si>
  <si>
    <t>1.0x0.8</t>
  </si>
  <si>
    <t>041-539-7099</t>
  </si>
  <si>
    <t>어천지구 수리시설개보수사업 토목공사</t>
    <phoneticPr fontId="4" type="noConversion"/>
  </si>
  <si>
    <t>SD400/H13 외 4</t>
    <phoneticPr fontId="4" type="noConversion"/>
  </si>
  <si>
    <t>충남지역본부 공주지사 농어촌사업부</t>
    <phoneticPr fontId="4" type="noConversion"/>
  </si>
  <si>
    <t>손찬구</t>
    <phoneticPr fontId="4" type="noConversion"/>
  </si>
  <si>
    <t>041-850-6447</t>
    <phoneticPr fontId="4" type="noConversion"/>
  </si>
  <si>
    <t>대성지구 수리시설개보수사업 토목공사</t>
    <phoneticPr fontId="4" type="noConversion"/>
  </si>
  <si>
    <t>25-30-15 외2</t>
    <phoneticPr fontId="4" type="noConversion"/>
  </si>
  <si>
    <t>봉화1지구 수리시설개보수사업 자동화공사 관급자재(CCTV)</t>
    <phoneticPr fontId="4" type="noConversion"/>
  </si>
  <si>
    <t>영상감시</t>
    <phoneticPr fontId="4" type="noConversion"/>
  </si>
  <si>
    <t>이규석</t>
    <phoneticPr fontId="4" type="noConversion"/>
  </si>
  <si>
    <t>041-730-2139</t>
    <phoneticPr fontId="4" type="noConversion"/>
  </si>
  <si>
    <t>국가계약법시행령 제26조 5호 가목</t>
    <phoneticPr fontId="4" type="noConversion"/>
  </si>
  <si>
    <t>청양읍 농촌중심지활성화사업 건설폐기물처리용역</t>
    <phoneticPr fontId="4" type="noConversion"/>
  </si>
  <si>
    <t>온암2지구 취약지역생활여건개조사업 건설폐기물처리용역</t>
    <phoneticPr fontId="4" type="noConversion"/>
  </si>
  <si>
    <t>최재원</t>
    <phoneticPr fontId="4" type="noConversion"/>
  </si>
  <si>
    <t>봉선저수지 물버들길조성사업 기본계획 및 세부설계</t>
  </si>
  <si>
    <t>주교3리 배수로 정비공사 폐기물처리용역</t>
    <phoneticPr fontId="4" type="noConversion"/>
  </si>
  <si>
    <t>웅천읍 농촌중심지활성화사업 지역역량강화용역</t>
    <phoneticPr fontId="4" type="noConversion"/>
  </si>
  <si>
    <t>근흥지구 배수개선사업 토목공사 재해예방기술지도</t>
    <phoneticPr fontId="4" type="noConversion"/>
  </si>
  <si>
    <t>내산면 기초생활거점조성사업 건축폐기물 처리용역</t>
    <phoneticPr fontId="4" type="noConversion"/>
  </si>
  <si>
    <t>내산면 기초생활거점조성사업 토목건축기계공사 재해예방기술지도용역</t>
    <phoneticPr fontId="4" type="noConversion"/>
  </si>
  <si>
    <t>내산면 기초생활거점조성사업 전기공사 재해예방기술지도용역</t>
    <phoneticPr fontId="4" type="noConversion"/>
  </si>
  <si>
    <t>내산면 기초생활거점조성사업 건축감리용역</t>
    <phoneticPr fontId="4" type="noConversion"/>
  </si>
  <si>
    <t>국가계약법 시행령 제30조 제1항 2호</t>
    <phoneticPr fontId="4" type="noConversion"/>
  </si>
  <si>
    <t>이윤희</t>
    <phoneticPr fontId="4" type="noConversion"/>
  </si>
  <si>
    <t>041-837-9532</t>
    <phoneticPr fontId="4" type="noConversion"/>
  </si>
  <si>
    <t>충남지역본부 홍성지사 농어촌사업부</t>
    <phoneticPr fontId="4" type="noConversion"/>
  </si>
  <si>
    <t>예산군 스마트원예단지 폐기물처리용역</t>
  </si>
  <si>
    <t>충남지역본부 서천지사 농어촌사업부</t>
    <phoneticPr fontId="4" type="noConversion"/>
  </si>
  <si>
    <t>무수지구 저수지 준설사업 토목공사</t>
    <phoneticPr fontId="4" type="noConversion"/>
  </si>
  <si>
    <t>33219-081-01-0009</t>
    <phoneticPr fontId="4" type="noConversion"/>
  </si>
  <si>
    <t>충북지역본부 진천지사 농어촌사업부</t>
    <phoneticPr fontId="4" type="noConversion"/>
  </si>
  <si>
    <t>김영서</t>
    <phoneticPr fontId="4" type="noConversion"/>
  </si>
  <si>
    <t>043-530-5712</t>
    <phoneticPr fontId="4" type="noConversion"/>
  </si>
  <si>
    <t>오창지구 저수지준설사업 토목공사</t>
    <phoneticPr fontId="4" type="noConversion"/>
  </si>
  <si>
    <t>충북지역본부 청주지사 농어촌사업부</t>
    <phoneticPr fontId="4" type="noConversion"/>
  </si>
  <si>
    <t>이연지</t>
    <phoneticPr fontId="4" type="noConversion"/>
  </si>
  <si>
    <t>043-290-0564</t>
    <phoneticPr fontId="4" type="noConversion"/>
  </si>
  <si>
    <t>청안지구 맹암거 보수공사</t>
  </si>
  <si>
    <t>국가계약법 시행령 제26조 제5항 제2호</t>
  </si>
  <si>
    <t>봉양읍 농촌중심지활성화사업 토목공사</t>
    <phoneticPr fontId="4" type="noConversion"/>
  </si>
  <si>
    <t>충북지역본부 충주제천단양지사 농어촌사업부</t>
    <phoneticPr fontId="4" type="noConversion"/>
  </si>
  <si>
    <t>조정규</t>
    <phoneticPr fontId="4" type="noConversion"/>
  </si>
  <si>
    <t>043-841-3051</t>
    <phoneticPr fontId="4" type="noConversion"/>
  </si>
  <si>
    <t>금성면 기초생활거점조성사업 건축토목공사</t>
    <phoneticPr fontId="4" type="noConversion"/>
  </si>
  <si>
    <t>이소인</t>
    <phoneticPr fontId="4" type="noConversion"/>
  </si>
  <si>
    <t>043-841-3069</t>
    <phoneticPr fontId="4" type="noConversion"/>
  </si>
  <si>
    <t>금성면 기초생활거점조성사업 전기공사</t>
    <phoneticPr fontId="4" type="noConversion"/>
  </si>
  <si>
    <t>이상협</t>
  </si>
  <si>
    <t>043-841-3030</t>
  </si>
  <si>
    <t>청풍면 기초생활거점조성사업 건축토목공사</t>
    <phoneticPr fontId="4" type="noConversion"/>
  </si>
  <si>
    <t>주성훈</t>
    <phoneticPr fontId="4" type="noConversion"/>
  </si>
  <si>
    <t>043-841-3062</t>
    <phoneticPr fontId="4" type="noConversion"/>
  </si>
  <si>
    <t>청풍면 기초생활거점조성사업 전기공사</t>
    <phoneticPr fontId="4" type="noConversion"/>
  </si>
  <si>
    <t>충주 스마트 유기농 감성온실 복합체험공간 조성사업</t>
  </si>
  <si>
    <t>송호지구 수리시설개보수사업 토목공사</t>
    <phoneticPr fontId="4" type="noConversion"/>
  </si>
  <si>
    <t>충청북도</t>
    <phoneticPr fontId="4" type="noConversion"/>
  </si>
  <si>
    <t>조태훈</t>
    <phoneticPr fontId="4" type="noConversion"/>
  </si>
  <si>
    <t>043-730-2563</t>
    <phoneticPr fontId="4" type="noConversion"/>
  </si>
  <si>
    <t>용산지구 수리시설개보수사업 토목공사</t>
    <phoneticPr fontId="4" type="noConversion"/>
  </si>
  <si>
    <t>김형섭</t>
    <phoneticPr fontId="4" type="noConversion"/>
  </si>
  <si>
    <t>043-730-2543</t>
    <phoneticPr fontId="4" type="noConversion"/>
  </si>
  <si>
    <t>한곡지구 수리시설개보수사업 토목공사</t>
    <phoneticPr fontId="4" type="noConversion"/>
  </si>
  <si>
    <t>장군2지구 저수지준설사업 토목공사</t>
    <phoneticPr fontId="4" type="noConversion"/>
  </si>
  <si>
    <t>충북지역본부 음성지사 농어촌사업부</t>
    <phoneticPr fontId="4" type="noConversion"/>
  </si>
  <si>
    <t>박재훈</t>
    <phoneticPr fontId="4" type="noConversion"/>
  </si>
  <si>
    <t>043-871-7355</t>
    <phoneticPr fontId="4" type="noConversion"/>
  </si>
  <si>
    <t>용성지구 저수지준설사업 토목공사</t>
    <phoneticPr fontId="4" type="noConversion"/>
  </si>
  <si>
    <t>전찬원</t>
    <phoneticPr fontId="4" type="noConversion"/>
  </si>
  <si>
    <t>043-871-7340</t>
    <phoneticPr fontId="4" type="noConversion"/>
  </si>
  <si>
    <t>25-18-120 외</t>
    <phoneticPr fontId="4" type="noConversion"/>
  </si>
  <si>
    <t>HD10 외</t>
    <phoneticPr fontId="4" type="noConversion"/>
  </si>
  <si>
    <t>25-21-80 외</t>
    <phoneticPr fontId="4" type="noConversion"/>
  </si>
  <si>
    <t>25-18-80 외</t>
    <phoneticPr fontId="4" type="noConversion"/>
  </si>
  <si>
    <t>300C 외</t>
    <phoneticPr fontId="4" type="noConversion"/>
  </si>
  <si>
    <t>wC-1 외</t>
    <phoneticPr fontId="4" type="noConversion"/>
  </si>
  <si>
    <t>HD16 외</t>
    <phoneticPr fontId="4" type="noConversion"/>
  </si>
  <si>
    <t>W1000XD300XH1200</t>
    <phoneticPr fontId="4" type="noConversion"/>
  </si>
  <si>
    <t>W1000XD300XH1300</t>
    <phoneticPr fontId="4" type="noConversion"/>
  </si>
  <si>
    <t>CCTV장비</t>
    <phoneticPr fontId="4" type="noConversion"/>
  </si>
  <si>
    <t>이완재</t>
    <phoneticPr fontId="4" type="noConversion"/>
  </si>
  <si>
    <t>600*900</t>
    <phoneticPr fontId="4" type="noConversion"/>
  </si>
  <si>
    <t>기타규격</t>
    <phoneticPr fontId="4" type="noConversion"/>
  </si>
  <si>
    <t>회남면 기초생활거점조성사업 2단계 토목건축공사 지급자재(가드레일)</t>
    <phoneticPr fontId="4" type="noConversion"/>
  </si>
  <si>
    <t>W2000*H900</t>
    <phoneticPr fontId="4" type="noConversion"/>
  </si>
  <si>
    <t>이상호</t>
    <phoneticPr fontId="4" type="noConversion"/>
  </si>
  <si>
    <t>043-540-2552</t>
    <phoneticPr fontId="4" type="noConversion"/>
  </si>
  <si>
    <t>회남면 기초생활거점조성사업 2단계 토목건축공사 지급자재(안내판)</t>
    <phoneticPr fontId="4" type="noConversion"/>
  </si>
  <si>
    <t>W1500*H7500</t>
    <phoneticPr fontId="4" type="noConversion"/>
  </si>
  <si>
    <t>충북지역본부 보은지사 농어촌사업부</t>
    <phoneticPr fontId="4" type="noConversion"/>
  </si>
  <si>
    <t>이상호</t>
  </si>
  <si>
    <t>용촌2리 마을만들기 지급자재(퍼걸러)</t>
    <phoneticPr fontId="4" type="noConversion"/>
  </si>
  <si>
    <t>4.0×3.0×2.625m</t>
    <phoneticPr fontId="4" type="noConversion"/>
  </si>
  <si>
    <t>용촌2리 마을만들기 지급자재(철제가드레일)</t>
    <phoneticPr fontId="4" type="noConversion"/>
  </si>
  <si>
    <t>W2000*H900</t>
  </si>
  <si>
    <t>용촌2리 마을만들기 지급자재(옥외용벤치)</t>
    <phoneticPr fontId="4" type="noConversion"/>
  </si>
  <si>
    <t>1670×600×850mm</t>
    <phoneticPr fontId="4" type="noConversion"/>
  </si>
  <si>
    <t>용촌2리 마을만들기 지급자재(도로표지병)</t>
    <phoneticPr fontId="4" type="noConversion"/>
  </si>
  <si>
    <t>도로표지병</t>
    <phoneticPr fontId="4" type="noConversion"/>
  </si>
  <si>
    <t>용교지구 수리시설개보수사업</t>
    <phoneticPr fontId="4" type="noConversion"/>
  </si>
  <si>
    <t>25-21-120</t>
    <phoneticPr fontId="4" type="noConversion"/>
  </si>
  <si>
    <t>충북지역본부 충주제천단양지사 수자원관리부</t>
    <phoneticPr fontId="4" type="noConversion"/>
  </si>
  <si>
    <t>김영준</t>
    <phoneticPr fontId="4" type="noConversion"/>
  </si>
  <si>
    <t>043-841-3035</t>
    <phoneticPr fontId="4" type="noConversion"/>
  </si>
  <si>
    <t>와이어메쉬</t>
    <phoneticPr fontId="4" type="noConversion"/>
  </si>
  <si>
    <t>6-150x150</t>
    <phoneticPr fontId="4" type="noConversion"/>
  </si>
  <si>
    <t>1000x1000x200</t>
    <phoneticPr fontId="4" type="noConversion"/>
  </si>
  <si>
    <t>김현동</t>
    <phoneticPr fontId="4" type="noConversion"/>
  </si>
  <si>
    <t>비상방류시설</t>
    <phoneticPr fontId="4" type="noConversion"/>
  </si>
  <si>
    <t>최연규</t>
    <phoneticPr fontId="4" type="noConversion"/>
  </si>
  <si>
    <t>043-870-7342</t>
    <phoneticPr fontId="4" type="noConversion"/>
  </si>
  <si>
    <t>삼봉지구 수리시설개보수사업</t>
    <phoneticPr fontId="4" type="noConversion"/>
  </si>
  <si>
    <t>전택기</t>
    <phoneticPr fontId="4" type="noConversion"/>
  </si>
  <si>
    <t>043-871-7350</t>
    <phoneticPr fontId="4" type="noConversion"/>
  </si>
  <si>
    <t>Φ123×79mm</t>
    <phoneticPr fontId="4" type="noConversion"/>
  </si>
  <si>
    <t>영동군 지하수 사후관리 용역</t>
    <phoneticPr fontId="4" type="noConversion"/>
  </si>
  <si>
    <t>충북지역본부 지하수지질부</t>
    <phoneticPr fontId="4" type="noConversion"/>
  </si>
  <si>
    <t>김우헌</t>
    <phoneticPr fontId="4" type="noConversion"/>
  </si>
  <si>
    <t>043-290-3384</t>
    <phoneticPr fontId="4" type="noConversion"/>
  </si>
  <si>
    <t>음성군 과실전문생산단지 지하수 사후관리 용역</t>
    <phoneticPr fontId="4" type="noConversion"/>
  </si>
  <si>
    <t>강은수</t>
    <phoneticPr fontId="4" type="noConversion"/>
  </si>
  <si>
    <t>043-290-3385</t>
    <phoneticPr fontId="4" type="noConversion"/>
  </si>
  <si>
    <t>옥천군 지하수 사후관리 용역</t>
    <phoneticPr fontId="4" type="noConversion"/>
  </si>
  <si>
    <t>이승희</t>
    <phoneticPr fontId="4" type="noConversion"/>
  </si>
  <si>
    <t>043-290-3427</t>
    <phoneticPr fontId="4" type="noConversion"/>
  </si>
  <si>
    <t>재해예방사업 장기계측 용역</t>
    <phoneticPr fontId="4" type="noConversion"/>
  </si>
  <si>
    <t>재해예방계측 설치 공사</t>
    <phoneticPr fontId="4" type="noConversion"/>
  </si>
  <si>
    <t>윤호정</t>
    <phoneticPr fontId="4" type="noConversion"/>
  </si>
  <si>
    <t>043-290-3383</t>
    <phoneticPr fontId="4" type="noConversion"/>
  </si>
  <si>
    <t>괴소지구 농촌지하수 현환 및 수리 수질조사</t>
    <phoneticPr fontId="4" type="noConversion"/>
  </si>
  <si>
    <t>김예찬</t>
    <phoneticPr fontId="4" type="noConversion"/>
  </si>
  <si>
    <t>043-290-3386</t>
    <phoneticPr fontId="4" type="noConversion"/>
  </si>
  <si>
    <t>2026년 농촌지하수관리 신규관측공 설치공사</t>
    <phoneticPr fontId="4" type="noConversion"/>
  </si>
  <si>
    <t>용산지구 수리시설개보수사업 폐기물처리용역</t>
    <phoneticPr fontId="4" type="noConversion"/>
  </si>
  <si>
    <t>용산지구 수리시설개보수사업 재해예방기술용역</t>
    <phoneticPr fontId="4" type="noConversion"/>
  </si>
  <si>
    <t>이목지구 도서관 신축 소방공사</t>
    <phoneticPr fontId="4" type="noConversion"/>
  </si>
  <si>
    <t>토지개발사업단 토지개발부</t>
    <phoneticPr fontId="4" type="noConversion"/>
  </si>
  <si>
    <t>김소영</t>
    <phoneticPr fontId="4" type="noConversion"/>
  </si>
  <si>
    <t>서호지구 도시계획시설사업 관리공사</t>
    <phoneticPr fontId="4" type="noConversion"/>
  </si>
  <si>
    <t>박병갑</t>
    <phoneticPr fontId="4" type="noConversion"/>
  </si>
  <si>
    <t>031-299-7813</t>
    <phoneticPr fontId="4" type="noConversion"/>
  </si>
  <si>
    <t>국가계약법 시행령 제26조 제1항 제2호 다목</t>
    <phoneticPr fontId="4" type="noConversion"/>
  </si>
  <si>
    <t xml:space="preserve">이목지구 공원 및 녹지 조성공사 </t>
    <phoneticPr fontId="4" type="noConversion"/>
  </si>
  <si>
    <t>25-18-120 등 2종</t>
    <phoneticPr fontId="4" type="noConversion"/>
  </si>
  <si>
    <t>오명식</t>
    <phoneticPr fontId="4" type="noConversion"/>
  </si>
  <si>
    <t>031-299-7823</t>
    <phoneticPr fontId="4" type="noConversion"/>
  </si>
  <si>
    <t>엘리베이터</t>
    <phoneticPr fontId="4" type="noConversion"/>
  </si>
  <si>
    <t>13인승</t>
    <phoneticPr fontId="4" type="noConversion"/>
  </si>
  <si>
    <t>서호지구 도시계획 시설사업 관리공사</t>
    <phoneticPr fontId="4" type="noConversion"/>
  </si>
  <si>
    <t>WC-1</t>
    <phoneticPr fontId="4" type="noConversion"/>
  </si>
  <si>
    <t>BB-2</t>
    <phoneticPr fontId="4" type="noConversion"/>
  </si>
  <si>
    <t>150×150×1000, R10</t>
    <phoneticPr fontId="4" type="noConversion"/>
  </si>
  <si>
    <t>031-299-7824</t>
  </si>
  <si>
    <t>031-299-7825</t>
  </si>
  <si>
    <t>150×150×1000, R10, 잔다듬(미끄럼방지가공)</t>
    <phoneticPr fontId="262" type="noConversion"/>
  </si>
  <si>
    <t>031-299-7826</t>
  </si>
  <si>
    <t>150×150×1000, 잔다듬(미끄럼방지가공)</t>
    <phoneticPr fontId="262" type="noConversion"/>
  </si>
  <si>
    <t>031-299-7827</t>
  </si>
  <si>
    <t>등벤치, H820×1600×610</t>
    <phoneticPr fontId="262" type="noConversion"/>
  </si>
  <si>
    <t>종합안내판, H1,650×770×120</t>
    <phoneticPr fontId="262" type="noConversion"/>
  </si>
  <si>
    <t>시설안내판, H1,075×300×120</t>
    <phoneticPr fontId="262" type="noConversion"/>
  </si>
  <si>
    <t>방향안내판, H1,300×340×80</t>
    <phoneticPr fontId="262" type="noConversion"/>
  </si>
  <si>
    <t>인조화강블록 T60, 투수</t>
  </si>
  <si>
    <t>T80, 미세먼지유착블록, 투수</t>
  </si>
  <si>
    <t>네츄럴페이버, T60, 보도용 투수</t>
  </si>
  <si>
    <t>블랜딩페이버, T60, 보도용 투수</t>
  </si>
  <si>
    <t>퍼즐스톤DR, T60, 보도용 투수</t>
  </si>
  <si>
    <t>이목지구 폐기물(폐목재)처리 용역</t>
    <phoneticPr fontId="4" type="noConversion"/>
  </si>
  <si>
    <t>문성근</t>
    <phoneticPr fontId="4" type="noConversion"/>
  </si>
  <si>
    <t>031-299-7814</t>
    <phoneticPr fontId="4" type="noConversion"/>
  </si>
  <si>
    <t>화안사업단 시설관리부</t>
    <phoneticPr fontId="4" type="noConversion"/>
  </si>
  <si>
    <t>최주원</t>
    <phoneticPr fontId="4" type="noConversion"/>
  </si>
  <si>
    <t>031-412-1431</t>
    <phoneticPr fontId="4" type="noConversion"/>
  </si>
  <si>
    <t>화성지구 ESS설비 2번 PCS보수공사</t>
    <phoneticPr fontId="4" type="noConversion"/>
  </si>
  <si>
    <t>양재운</t>
    <phoneticPr fontId="4" type="noConversion"/>
  </si>
  <si>
    <t>031-412-1438</t>
    <phoneticPr fontId="4" type="noConversion"/>
  </si>
  <si>
    <t>농업용수 수질개선사업 전략 및 소규모환경영향평가</t>
  </si>
  <si>
    <t>본사 환경관리처</t>
  </si>
  <si>
    <t>2026년 농어촌 쓰레기 수거지원사업 홍보영상 제작</t>
  </si>
  <si>
    <t>박인경</t>
  </si>
  <si>
    <t>2026년 저탄소농업 프로그램 점검 고도화 방안 연구용역</t>
  </si>
  <si>
    <t>AI기반의 수질예측모델 고도화 및 데이터 분석</t>
  </si>
  <si>
    <t>박재준</t>
  </si>
  <si>
    <t>061-338-5809</t>
  </si>
  <si>
    <t>2026년 농어촌 쓰레기 수거지원사업 고도화 방안 연구용역</t>
  </si>
  <si>
    <t>오봉2지구 저수지 준설공사</t>
    <phoneticPr fontId="4" type="noConversion"/>
  </si>
  <si>
    <t>김성수</t>
    <phoneticPr fontId="4" type="noConversion"/>
  </si>
  <si>
    <t>033-240-9643</t>
    <phoneticPr fontId="4" type="noConversion"/>
  </si>
  <si>
    <t>조달위탁</t>
    <phoneticPr fontId="4" type="noConversion"/>
  </si>
  <si>
    <t>25-21-120 등</t>
    <phoneticPr fontId="4" type="noConversion"/>
  </si>
  <si>
    <t>김미현</t>
    <phoneticPr fontId="4" type="noConversion"/>
  </si>
  <si>
    <t>055-359-6321</t>
    <phoneticPr fontId="4" type="noConversion"/>
  </si>
  <si>
    <t>D10 등</t>
    <phoneticPr fontId="4" type="noConversion"/>
  </si>
  <si>
    <t>900kVA*2대, 50kVA*1대</t>
    <phoneticPr fontId="4" type="noConversion"/>
  </si>
  <si>
    <t>조정헌</t>
    <phoneticPr fontId="4" type="noConversion"/>
  </si>
  <si>
    <t>055-359-6348</t>
    <phoneticPr fontId="4" type="noConversion"/>
  </si>
  <si>
    <t>이상일</t>
    <phoneticPr fontId="4" type="noConversion"/>
  </si>
  <si>
    <t>박지환</t>
    <phoneticPr fontId="4" type="noConversion"/>
  </si>
  <si>
    <t>055-851-8139</t>
    <phoneticPr fontId="4" type="noConversion"/>
  </si>
  <si>
    <t>강동주</t>
    <phoneticPr fontId="4" type="noConversion"/>
  </si>
  <si>
    <t>055-880-5152</t>
    <phoneticPr fontId="4" type="noConversion"/>
  </si>
  <si>
    <t>김재구</t>
    <phoneticPr fontId="4" type="noConversion"/>
  </si>
  <si>
    <t>054-730-5070</t>
    <phoneticPr fontId="4" type="noConversion"/>
  </si>
  <si>
    <t>덕통풍각지구 배수개선사업 세부설계 설계안전검토 용역</t>
    <phoneticPr fontId="4" type="noConversion"/>
  </si>
  <si>
    <t>전북지역본부 고창지사 농어촌사업부</t>
    <phoneticPr fontId="4" type="noConversion"/>
  </si>
  <si>
    <t>국가계약법시행령제26조제제1항제5호가목</t>
    <phoneticPr fontId="4" type="noConversion"/>
  </si>
  <si>
    <t>국가계약법시행령 제26조제1항제5호 가목</t>
    <phoneticPr fontId="4" type="noConversion"/>
  </si>
  <si>
    <t>33210-087-02-0003</t>
    <phoneticPr fontId="4" type="noConversion"/>
  </si>
  <si>
    <t>33215-063-02-0002</t>
    <phoneticPr fontId="4" type="noConversion"/>
  </si>
  <si>
    <t>오봉리 제주다움복원사업 섬마을갤러리 리모델링 건축공사</t>
  </si>
  <si>
    <t>제주특별자치도</t>
  </si>
  <si>
    <t>제주지역본부 서귀포제주지부</t>
  </si>
  <si>
    <t>강건영</t>
  </si>
  <si>
    <t>010-9640-3860</t>
  </si>
  <si>
    <t>오봉리 제주다움복원사업 섬마을갤러리 리모델링 전기공사</t>
  </si>
  <si>
    <t>제주시 농촌신활력플러스사업 기타공사</t>
  </si>
  <si>
    <t>수산2리 마을단위특화개발사업 철거공사</t>
  </si>
  <si>
    <t>제주지역본부 농어촌계획부</t>
  </si>
  <si>
    <t>최진혁</t>
  </si>
  <si>
    <t>064-750-8847</t>
  </si>
  <si>
    <t>제주형 스마트양식 클러스터 건축토목공사</t>
  </si>
  <si>
    <t>고영섭</t>
  </si>
  <si>
    <t>064-750-8823</t>
  </si>
  <si>
    <t>제주형 스마트양식 클러스터 양식시스템공사</t>
  </si>
  <si>
    <t xml:space="preserve">제주형 스마트양식 클러스터 시설공사(전기) </t>
  </si>
  <si>
    <t xml:space="preserve">제주형 스마트양식 클러스터 시설공사(통신) </t>
  </si>
  <si>
    <t xml:space="preserve">제주형 스마트양식 클러스터 시설공사(소방) </t>
  </si>
  <si>
    <t>제주형 스마트양식 클러스터 테스트베드 염지하수 착정공사</t>
  </si>
  <si>
    <t>금성리 마을만들기 지역경관개선 사업</t>
  </si>
  <si>
    <t>공길용</t>
  </si>
  <si>
    <t>010-6335-7915</t>
  </si>
  <si>
    <t>성산리 어촌테마마을 조성사업 성산파랑나루조성 공사</t>
  </si>
  <si>
    <t>윤현철</t>
  </si>
  <si>
    <t>064-750-8834</t>
  </si>
  <si>
    <t>하모2리 마을만들기사업 거리열주 조명설치 공사</t>
  </si>
  <si>
    <t>고광수</t>
  </si>
  <si>
    <t>010-3600-6516</t>
  </si>
  <si>
    <t xml:space="preserve">성읍1리 마을만들기(종합개발)사업 지역경관개선 조경공사 </t>
  </si>
  <si>
    <t>강기호</t>
  </si>
  <si>
    <t>064-750-8893</t>
  </si>
  <si>
    <t>삼달2리 마을단위특화개발사업 임목처리 공사</t>
  </si>
  <si>
    <t>곽현우</t>
  </si>
  <si>
    <t>064-750-8832</t>
  </si>
  <si>
    <t>산양리 마을만들기종합개발사업 커뮤니티쉼터 추가공사</t>
  </si>
  <si>
    <t>구좌권역 자동화시스템 부대시설 점검 및 교체 설치 공사</t>
  </si>
  <si>
    <t>제주지역본부 지하수지질부</t>
    <phoneticPr fontId="4" type="noConversion"/>
  </si>
  <si>
    <t>임주은</t>
  </si>
  <si>
    <t>064-750-8866</t>
  </si>
  <si>
    <t>구좌권역 광역관정 부대시설물 보수보강 공사</t>
  </si>
  <si>
    <t>구좌1권역 수중모터펌프 교체‧설치 공사</t>
  </si>
  <si>
    <t>제주형 스마트양식 클러스터 조성사업 염지하수개발 착정공사</t>
  </si>
  <si>
    <t>김창옥</t>
  </si>
  <si>
    <t>064-750-8857</t>
  </si>
  <si>
    <t>구좌권역 밸브실 배관 보강 공사</t>
  </si>
  <si>
    <t>2026년 서귀포시 공공관정 그라우팅 및 보수보강공사</t>
  </si>
  <si>
    <t>진정선</t>
  </si>
  <si>
    <t>064-750-8835</t>
  </si>
  <si>
    <t>2026년 제주시 공공관정 그라우팅 및 보수보강공사</t>
  </si>
  <si>
    <t>류제영</t>
  </si>
  <si>
    <t>064-720-8869</t>
  </si>
  <si>
    <t>공사관리관정 유지관리사업 관정 그라우팅 및 시설개선 공사</t>
  </si>
  <si>
    <t>064-720-8866</t>
  </si>
  <si>
    <t>제주 농업용수 통합 광역화사업 지하수착정공사(서귀동5-1권역)</t>
  </si>
  <si>
    <t>조시범</t>
  </si>
  <si>
    <t>064-750-8817</t>
  </si>
  <si>
    <t>2026년 서귀포시 관정 보수보강(상부보호시설 등) 공사</t>
  </si>
  <si>
    <t>서서귀2외 1지구 수질전용측정망 보호시설 설치공사</t>
  </si>
  <si>
    <t>이동림</t>
  </si>
  <si>
    <t>064-750-8806</t>
  </si>
  <si>
    <t>성읍저수지 관로 추가 공사</t>
  </si>
  <si>
    <t>제주지역본부 수자원관리부</t>
  </si>
  <si>
    <t>오승재</t>
  </si>
  <si>
    <t>064-755-7429</t>
  </si>
  <si>
    <t>산양리 마을만들기종합개발사업 커뮤니티쉼터</t>
  </si>
  <si>
    <t>무인 커피 자판기</t>
  </si>
  <si>
    <t>구좌권역 계장제어장치 구매</t>
  </si>
  <si>
    <t>DE-CF-S-F04</t>
  </si>
  <si>
    <t>밸브제어</t>
  </si>
  <si>
    <t>농업용 공공관정 관측장비 제조구매</t>
  </si>
  <si>
    <t>수도미터, RTU, 지하수위계</t>
  </si>
  <si>
    <t>관정점검</t>
  </si>
  <si>
    <t>송용한</t>
  </si>
  <si>
    <t>064-750-8891</t>
  </si>
  <si>
    <t>수질관리 인불용화용액(황산알루미늄) 구매</t>
  </si>
  <si>
    <t>황산알루미늄</t>
  </si>
  <si>
    <t>수자원</t>
  </si>
  <si>
    <t>박한석</t>
  </si>
  <si>
    <t>064-750-8889</t>
  </si>
  <si>
    <t>수자원관리부 자동화 서버용 PC(HMI) 구매</t>
  </si>
  <si>
    <t>서버용 PC</t>
  </si>
  <si>
    <t>Xeon 옥타코어 등</t>
  </si>
  <si>
    <t>자동화</t>
  </si>
  <si>
    <t>대흘1리 마을만들기사업 마을회관 리모델링 세부설계 용역</t>
  </si>
  <si>
    <t>월정리 마을단위특화개발사업 월정달빛센터 세부설계 용역</t>
  </si>
  <si>
    <t>수산2리 마을단위특화개발사업 벌라릿센터 세부설계 용역</t>
  </si>
  <si>
    <t>신촌리 마을만들기사업 세부설계</t>
  </si>
  <si>
    <t>김효림</t>
  </si>
  <si>
    <t>스마트양식 클러스터 건축토목기계 감리용역</t>
  </si>
  <si>
    <t>스마트양식 클러스터 전기 감리용역</t>
  </si>
  <si>
    <t>스마트양식 클러스터 정보통신 감리용역</t>
  </si>
  <si>
    <t>스마트양식 클러스터 소방 감리용역</t>
  </si>
  <si>
    <t>창천리 마을만들기사업 문화회관 리모델링 세부설계</t>
  </si>
  <si>
    <t>표선면 기초생활거점조성사업 세대공감센터 대상지 건설폐기물 처리 용역</t>
  </si>
  <si>
    <t>산양리 마을만들기종합개발사업 조경공사 세부설계</t>
  </si>
  <si>
    <t>신도3리 마을만들기종합개발사업 건축공사 세부설계</t>
  </si>
  <si>
    <t>구좌권역 농업용 공공관정 관로망 조사</t>
  </si>
  <si>
    <t>구좌2권역 광역관정 지하매설물(관로)조사</t>
  </si>
  <si>
    <t>농업용수 이용량 모니터링 시설물 유지관리 용역</t>
  </si>
  <si>
    <t>구좌권역 밸브실 시설물 점검 용역</t>
  </si>
  <si>
    <t>구좌권역 누수감지센서 등 시설물 유지관리 용역</t>
  </si>
  <si>
    <t>구좌권역 농업용 광역관정 지하수 연장허가를 위한 영향조사 용역</t>
  </si>
  <si>
    <t>공사관리관정(성읍) 지하수 연장허가를 위한 영향조사 용역</t>
  </si>
  <si>
    <t>2026년 지하수 관정 점검 및 정비 용역(한경유역 외)</t>
  </si>
  <si>
    <t>박영호</t>
  </si>
  <si>
    <t>064-750-8864</t>
  </si>
  <si>
    <t>2026년 지하수 관정 점검 및 정비 용역(남원유역 외)</t>
  </si>
  <si>
    <t>2026년 지하수 관정 점검 및 정비 용역(조천유역 외)</t>
  </si>
  <si>
    <t>2026년 지하수 관정 점검 및 정비 용역(대정유역 외)</t>
  </si>
  <si>
    <t>2026년 지하수 관정 점검 및 정비 용역(서귀유역 외)</t>
  </si>
  <si>
    <t>그라우팅 시공 효과 검증을 위한 비파괴 관정조사 용역</t>
  </si>
  <si>
    <t>2026년 재해예방계측시스템 장기계측 용역</t>
  </si>
  <si>
    <t>2026년 농업용 공공관정 간이양수시험 용역</t>
  </si>
  <si>
    <t>제주 광역화 전기공사 설계용역</t>
  </si>
  <si>
    <t>제주지역본부 광역화추진단</t>
  </si>
  <si>
    <t>김종욱</t>
  </si>
  <si>
    <t>064-750-8851</t>
  </si>
  <si>
    <t>서림지구 전기설비 안전점검 대행 용역</t>
  </si>
  <si>
    <t>양정선</t>
  </si>
  <si>
    <t>064-755-7437</t>
  </si>
  <si>
    <t>서림지구 TM/TC 점검 용역 및 수위계 구매 설치 용역</t>
  </si>
  <si>
    <t>성읍저수지 여과기 점검 용역(2회)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</si>
</sst>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6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  <numFmt numFmtId="374" formatCode="General;\-General\,&quot;&quot;;@"/>
  </numFmts>
  <fonts count="265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1"/>
      <color rgb="FF11111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sz val="11"/>
      <name val="맑은 고딕 Semilight"/>
      <family val="3"/>
      <charset val="129"/>
    </font>
    <font>
      <sz val="8"/>
      <name val="맑은 고딕"/>
      <family val="2"/>
      <charset val="129"/>
      <scheme val="minor"/>
    </font>
    <font>
      <sz val="14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186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80" fillId="0" borderId="0"/>
    <xf numFmtId="0" fontId="38" fillId="0" borderId="0" applyNumberForma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" fillId="0" borderId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53" borderId="20" applyNumberFormat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3" fillId="54" borderId="21" applyNumberFormat="0" applyFont="0" applyAlignment="0" applyProtection="0">
      <alignment vertical="center"/>
    </xf>
    <xf numFmtId="0" fontId="3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2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40" borderId="20" applyNumberFormat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53" borderId="28" applyNumberFormat="0" applyAlignment="0" applyProtection="0">
      <alignment vertical="center"/>
    </xf>
    <xf numFmtId="0" fontId="38" fillId="0" borderId="0" applyNumberFormat="0" applyFont="0" applyFill="0" applyBorder="0" applyAlignment="0" applyProtection="0"/>
    <xf numFmtId="0" fontId="56" fillId="0" borderId="0" applyNumberFormat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9" fillId="0" borderId="0"/>
    <xf numFmtId="0" fontId="69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2" fillId="0" borderId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0" fillId="0" borderId="0"/>
    <xf numFmtId="3" fontId="130" fillId="0" borderId="1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6" fontId="77" fillId="0" borderId="0" applyNumberFormat="0" applyFont="0" applyFill="0" applyBorder="0" applyAlignment="0" applyProtection="0"/>
    <xf numFmtId="189" fontId="18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189" fontId="18" fillId="0" borderId="0" applyNumberFormat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6" fontId="77" fillId="0" borderId="0" applyNumberFormat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38" fontId="62" fillId="0" borderId="8">
      <alignment horizontal="right"/>
    </xf>
    <xf numFmtId="24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/>
    <xf numFmtId="0" fontId="78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38" fillId="0" borderId="0"/>
    <xf numFmtId="0" fontId="3" fillId="0" borderId="0"/>
    <xf numFmtId="0" fontId="69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79" fillId="0" borderId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3" fillId="0" borderId="0"/>
    <xf numFmtId="0" fontId="38" fillId="0" borderId="0"/>
    <xf numFmtId="0" fontId="61" fillId="0" borderId="0"/>
    <xf numFmtId="0" fontId="61" fillId="0" borderId="0"/>
    <xf numFmtId="0" fontId="80" fillId="0" borderId="0"/>
    <xf numFmtId="0" fontId="80" fillId="0" borderId="0"/>
    <xf numFmtId="0" fontId="38" fillId="0" borderId="0"/>
    <xf numFmtId="0" fontId="38" fillId="0" borderId="0"/>
    <xf numFmtId="216" fontId="77" fillId="0" borderId="54">
      <alignment vertical="center"/>
    </xf>
    <xf numFmtId="0" fontId="62" fillId="0" borderId="0"/>
    <xf numFmtId="24" fontId="61" fillId="0" borderId="0" applyFont="0" applyFill="0" applyBorder="0" applyAlignment="0" applyProtection="0"/>
    <xf numFmtId="0" fontId="3" fillId="0" borderId="0"/>
    <xf numFmtId="0" fontId="69" fillId="0" borderId="0"/>
    <xf numFmtId="0" fontId="61" fillId="0" borderId="0"/>
    <xf numFmtId="0" fontId="61" fillId="0" borderId="0"/>
    <xf numFmtId="0" fontId="38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81" fillId="0" borderId="0"/>
    <xf numFmtId="0" fontId="38" fillId="0" borderId="0"/>
    <xf numFmtId="0" fontId="80" fillId="0" borderId="0"/>
    <xf numFmtId="0" fontId="113" fillId="0" borderId="0"/>
    <xf numFmtId="3" fontId="114" fillId="0" borderId="0"/>
    <xf numFmtId="0" fontId="38" fillId="0" borderId="0" applyBorder="0"/>
    <xf numFmtId="229" fontId="77" fillId="0" borderId="0"/>
    <xf numFmtId="230" fontId="77" fillId="0" borderId="0"/>
    <xf numFmtId="229" fontId="77" fillId="0" borderId="0"/>
    <xf numFmtId="180" fontId="38" fillId="0" borderId="0" applyFont="0" applyFill="0" applyBorder="0" applyAlignment="0" applyProtection="0"/>
    <xf numFmtId="0" fontId="115" fillId="0" borderId="7"/>
    <xf numFmtId="0" fontId="38" fillId="0" borderId="0">
      <alignment wrapText="1"/>
    </xf>
    <xf numFmtId="0" fontId="102" fillId="0" borderId="0"/>
    <xf numFmtId="3" fontId="61" fillId="0" borderId="0"/>
    <xf numFmtId="0" fontId="116" fillId="0" borderId="0"/>
    <xf numFmtId="0" fontId="117" fillId="0" borderId="0"/>
    <xf numFmtId="231" fontId="77" fillId="0" borderId="0" applyFont="0" applyFill="0" applyBorder="0" applyAlignment="0" applyProtection="0"/>
    <xf numFmtId="232" fontId="3" fillId="0" borderId="0" applyFont="0" applyFill="0" applyBorder="0" applyAlignment="0" applyProtection="0"/>
    <xf numFmtId="231" fontId="77" fillId="0" borderId="0" applyFont="0" applyFill="0" applyBorder="0" applyAlignment="0" applyProtection="0"/>
    <xf numFmtId="3" fontId="102" fillId="0" borderId="0"/>
    <xf numFmtId="0" fontId="3" fillId="0" borderId="0"/>
    <xf numFmtId="0" fontId="3" fillId="0" borderId="0"/>
    <xf numFmtId="0" fontId="38" fillId="0" borderId="0"/>
    <xf numFmtId="0" fontId="61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61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61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61" fillId="0" borderId="0"/>
    <xf numFmtId="0" fontId="80" fillId="0" borderId="0"/>
    <xf numFmtId="0" fontId="80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81" fillId="0" borderId="0" applyFont="0" applyFill="0" applyBorder="0" applyAlignment="0"/>
    <xf numFmtId="0" fontId="118" fillId="0" borderId="0" applyNumberFormat="0" applyFill="0" applyBorder="0" applyAlignment="0" applyProtection="0">
      <alignment vertical="top"/>
      <protection locked="0"/>
    </xf>
    <xf numFmtId="0" fontId="38" fillId="0" borderId="0"/>
    <xf numFmtId="3" fontId="130" fillId="0" borderId="1"/>
    <xf numFmtId="0" fontId="62" fillId="0" borderId="0"/>
    <xf numFmtId="0" fontId="18" fillId="0" borderId="0">
      <alignment horizontal="center" vertical="center"/>
    </xf>
    <xf numFmtId="190" fontId="62" fillId="0" borderId="0">
      <alignment horizontal="center" vertical="center"/>
    </xf>
    <xf numFmtId="185" fontId="74" fillId="0" borderId="0">
      <alignment horizontal="center" vertical="center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62" fillId="0" borderId="29">
      <alignment horizontal="center"/>
    </xf>
    <xf numFmtId="0" fontId="39" fillId="57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9" fontId="62" fillId="0" borderId="0">
      <protection locked="0"/>
    </xf>
    <xf numFmtId="0" fontId="40" fillId="66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69" borderId="0" applyNumberFormat="0" applyBorder="0" applyAlignment="0" applyProtection="0">
      <alignment vertical="center"/>
    </xf>
    <xf numFmtId="0" fontId="119" fillId="0" borderId="0"/>
    <xf numFmtId="0" fontId="3" fillId="0" borderId="0">
      <protection locked="0"/>
    </xf>
    <xf numFmtId="0" fontId="3" fillId="0" borderId="0">
      <protection locked="0"/>
    </xf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8" fillId="0" borderId="3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70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68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222" fontId="63" fillId="0" borderId="0" applyFont="0" applyFill="0" applyBorder="0" applyAlignment="0" applyProtection="0"/>
    <xf numFmtId="222" fontId="66" fillId="0" borderId="0" applyFont="0" applyFill="0" applyBorder="0" applyAlignment="0" applyProtection="0"/>
    <xf numFmtId="222" fontId="63" fillId="0" borderId="0" applyFont="0" applyFill="0" applyBorder="0" applyAlignment="0" applyProtection="0"/>
    <xf numFmtId="185" fontId="66" fillId="0" borderId="0" applyFont="0" applyFill="0" applyBorder="0" applyAlignment="0" applyProtection="0"/>
    <xf numFmtId="236" fontId="38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23" fontId="63" fillId="0" borderId="0" applyFont="0" applyFill="0" applyBorder="0" applyAlignment="0" applyProtection="0"/>
    <xf numFmtId="223" fontId="66" fillId="0" borderId="0" applyFont="0" applyFill="0" applyBorder="0" applyAlignment="0" applyProtection="0"/>
    <xf numFmtId="223" fontId="63" fillId="0" borderId="0" applyFont="0" applyFill="0" applyBorder="0" applyAlignment="0" applyProtection="0"/>
    <xf numFmtId="181" fontId="66" fillId="0" borderId="0" applyFont="0" applyFill="0" applyBorder="0" applyAlignment="0" applyProtection="0"/>
    <xf numFmtId="237" fontId="38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3" fillId="0" borderId="0">
      <protection locked="0"/>
    </xf>
    <xf numFmtId="0" fontId="7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1" fillId="0" borderId="0"/>
    <xf numFmtId="0" fontId="97" fillId="0" borderId="1" applyNumberFormat="0" applyBorder="0" applyAlignment="0"/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71" fillId="0" borderId="0" applyFont="0" applyFill="0" applyBorder="0" applyAlignment="0" applyProtection="0"/>
    <xf numFmtId="180" fontId="63" fillId="0" borderId="0" applyFont="0" applyFill="0" applyBorder="0" applyAlignment="0" applyProtection="0"/>
    <xf numFmtId="180" fontId="66" fillId="0" borderId="0" applyFont="0" applyFill="0" applyBorder="0" applyAlignment="0" applyProtection="0"/>
    <xf numFmtId="180" fontId="63" fillId="0" borderId="0" applyFont="0" applyFill="0" applyBorder="0" applyAlignment="0" applyProtection="0"/>
    <xf numFmtId="224" fontId="62" fillId="0" borderId="0" applyFont="0" applyFill="0" applyBorder="0" applyAlignment="0" applyProtection="0"/>
    <xf numFmtId="238" fontId="38" fillId="0" borderId="0" applyFont="0" applyFill="0" applyBorder="0" applyAlignment="0" applyProtection="0"/>
    <xf numFmtId="18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0" fontId="72" fillId="0" borderId="0" applyFont="0" applyFill="0" applyBorder="0" applyAlignment="0" applyProtection="0"/>
    <xf numFmtId="225" fontId="63" fillId="0" borderId="0" applyFont="0" applyFill="0" applyBorder="0" applyAlignment="0" applyProtection="0"/>
    <xf numFmtId="225" fontId="66" fillId="0" borderId="0" applyFont="0" applyFill="0" applyBorder="0" applyAlignment="0" applyProtection="0"/>
    <xf numFmtId="225" fontId="63" fillId="0" borderId="0" applyFont="0" applyFill="0" applyBorder="0" applyAlignment="0" applyProtection="0"/>
    <xf numFmtId="226" fontId="62" fillId="0" borderId="0" applyFont="0" applyFill="0" applyBorder="0" applyAlignment="0" applyProtection="0"/>
    <xf numFmtId="239" fontId="38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37" fontId="66" fillId="0" borderId="0" applyFont="0" applyFill="0" applyBorder="0" applyAlignment="0" applyProtection="0"/>
    <xf numFmtId="58" fontId="3" fillId="0" borderId="0" applyFont="0" applyFill="0" applyBorder="0" applyAlignment="0" applyProtection="0"/>
    <xf numFmtId="0" fontId="43" fillId="58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67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6" fillId="0" borderId="0"/>
    <xf numFmtId="0" fontId="67" fillId="0" borderId="0"/>
    <xf numFmtId="0" fontId="67" fillId="0" borderId="0"/>
    <xf numFmtId="0" fontId="63" fillId="0" borderId="0"/>
    <xf numFmtId="0" fontId="66" fillId="0" borderId="0"/>
    <xf numFmtId="0" fontId="63" fillId="0" borderId="0"/>
    <xf numFmtId="0" fontId="63" fillId="0" borderId="0"/>
    <xf numFmtId="0" fontId="75" fillId="0" borderId="0"/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184" fontId="77" fillId="0" borderId="1">
      <alignment vertical="center"/>
    </xf>
    <xf numFmtId="213" fontId="77" fillId="0" borderId="1">
      <alignment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4" fontId="77" fillId="0" borderId="1">
      <alignment vertical="center"/>
    </xf>
    <xf numFmtId="215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6" fontId="77" fillId="0" borderId="1">
      <alignment vertical="center"/>
    </xf>
    <xf numFmtId="217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218" fontId="77" fillId="0" borderId="1">
      <alignment vertical="center"/>
    </xf>
    <xf numFmtId="219" fontId="77" fillId="0" borderId="1">
      <alignment horizontal="right" vertical="center"/>
    </xf>
    <xf numFmtId="0" fontId="3" fillId="0" borderId="0" applyFill="0" applyBorder="0" applyAlignment="0"/>
    <xf numFmtId="0" fontId="42" fillId="74" borderId="20" applyNumberFormat="0" applyAlignment="0" applyProtection="0">
      <alignment vertical="center"/>
    </xf>
    <xf numFmtId="0" fontId="132" fillId="0" borderId="0"/>
    <xf numFmtId="0" fontId="98" fillId="0" borderId="0"/>
    <xf numFmtId="0" fontId="46" fillId="75" borderId="22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4" fontId="65" fillId="0" borderId="0">
      <protection locked="0"/>
    </xf>
    <xf numFmtId="0" fontId="61" fillId="0" borderId="0" applyFont="0" applyFill="0" applyBorder="0" applyAlignment="0" applyProtection="0"/>
    <xf numFmtId="240" fontId="77" fillId="0" borderId="0" applyFont="0" applyFill="0" applyBorder="0" applyAlignment="0" applyProtection="0"/>
    <xf numFmtId="227" fontId="62" fillId="0" borderId="0"/>
    <xf numFmtId="4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99" fillId="0" borderId="0" applyNumberFormat="0" applyAlignment="0">
      <alignment horizontal="left"/>
    </xf>
    <xf numFmtId="0" fontId="69" fillId="0" borderId="0" applyFont="0" applyFill="0" applyBorder="0" applyAlignment="0" applyProtection="0"/>
    <xf numFmtId="181" fontId="62" fillId="0" borderId="0">
      <protection locked="0"/>
    </xf>
    <xf numFmtId="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199" fontId="3" fillId="0" borderId="0" applyFont="0" applyFill="0" applyBorder="0" applyAlignment="0" applyProtection="0"/>
    <xf numFmtId="182" fontId="62" fillId="0" borderId="0"/>
    <xf numFmtId="0" fontId="38" fillId="0" borderId="0" applyFont="0" applyFill="0" applyBorder="0" applyAlignment="0" applyProtection="0"/>
    <xf numFmtId="228" fontId="62" fillId="0" borderId="0"/>
    <xf numFmtId="0" fontId="100" fillId="0" borderId="0" applyNumberFormat="0" applyAlignment="0">
      <alignment horizontal="left"/>
    </xf>
    <xf numFmtId="0" fontId="45" fillId="0" borderId="0" applyNumberFormat="0" applyFill="0" applyBorder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01" fillId="0" borderId="0">
      <protection locked="0"/>
    </xf>
    <xf numFmtId="2" fontId="38" fillId="0" borderId="0" applyFont="0" applyFill="0" applyBorder="0" applyAlignment="0" applyProtection="0"/>
    <xf numFmtId="0" fontId="54" fillId="36" borderId="0" applyNumberFormat="0" applyBorder="0" applyAlignment="0" applyProtection="0">
      <alignment vertical="center"/>
    </xf>
    <xf numFmtId="38" fontId="102" fillId="53" borderId="0" applyNumberFormat="0" applyBorder="0" applyAlignment="0" applyProtection="0"/>
    <xf numFmtId="0" fontId="103" fillId="0" borderId="0">
      <alignment horizontal="left"/>
    </xf>
    <xf numFmtId="0" fontId="104" fillId="0" borderId="9" applyNumberFormat="0" applyAlignment="0" applyProtection="0">
      <alignment horizontal="left" vertical="center"/>
    </xf>
    <xf numFmtId="0" fontId="104" fillId="0" borderId="6">
      <alignment horizontal="left" vertical="center"/>
    </xf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191" fontId="106" fillId="0" borderId="0">
      <protection locked="0"/>
    </xf>
    <xf numFmtId="191" fontId="106" fillId="0" borderId="0">
      <protection locked="0"/>
    </xf>
    <xf numFmtId="0" fontId="107" fillId="0" borderId="0" applyNumberFormat="0" applyFill="0" applyBorder="0" applyAlignment="0" applyProtection="0"/>
    <xf numFmtId="0" fontId="49" fillId="61" borderId="20" applyNumberFormat="0" applyAlignment="0" applyProtection="0">
      <alignment vertical="center"/>
    </xf>
    <xf numFmtId="10" fontId="102" fillId="54" borderId="1" applyNumberFormat="0" applyBorder="0" applyAlignment="0" applyProtection="0"/>
    <xf numFmtId="0" fontId="47" fillId="0" borderId="23" applyNumberFormat="0" applyFill="0" applyAlignment="0" applyProtection="0">
      <alignment vertical="center"/>
    </xf>
    <xf numFmtId="241" fontId="134" fillId="0" borderId="0">
      <alignment horizontal="left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108" fillId="0" borderId="10"/>
    <xf numFmtId="0" fontId="44" fillId="76" borderId="0" applyNumberFormat="0" applyBorder="0" applyAlignment="0" applyProtection="0">
      <alignment vertical="center"/>
    </xf>
    <xf numFmtId="37" fontId="135" fillId="0" borderId="0"/>
    <xf numFmtId="0" fontId="139" fillId="0" borderId="0">
      <protection locked="0"/>
    </xf>
    <xf numFmtId="0" fontId="62" fillId="0" borderId="0"/>
    <xf numFmtId="0" fontId="62" fillId="0" borderId="0"/>
    <xf numFmtId="0" fontId="139" fillId="0" borderId="0">
      <protection locked="0"/>
    </xf>
    <xf numFmtId="0" fontId="62" fillId="77" borderId="21" applyNumberFormat="0" applyFont="0" applyAlignment="0" applyProtection="0">
      <alignment vertical="center"/>
    </xf>
    <xf numFmtId="0" fontId="62" fillId="0" borderId="31"/>
    <xf numFmtId="0" fontId="55" fillId="74" borderId="28" applyNumberFormat="0" applyAlignment="0" applyProtection="0">
      <alignment vertical="center"/>
    </xf>
    <xf numFmtId="183" fontId="62" fillId="0" borderId="0">
      <protection locked="0"/>
    </xf>
    <xf numFmtId="10" fontId="38" fillId="0" borderId="0" applyFont="0" applyFill="0" applyBorder="0" applyAlignment="0" applyProtection="0"/>
    <xf numFmtId="30" fontId="109" fillId="0" borderId="0" applyNumberFormat="0" applyFill="0" applyBorder="0" applyAlignment="0" applyProtection="0">
      <alignment horizontal="left"/>
    </xf>
    <xf numFmtId="0" fontId="108" fillId="0" borderId="0"/>
    <xf numFmtId="40" fontId="110" fillId="0" borderId="0" applyBorder="0">
      <alignment horizontal="right"/>
    </xf>
    <xf numFmtId="242" fontId="136" fillId="0" borderId="0">
      <alignment horizontal="center"/>
    </xf>
    <xf numFmtId="0" fontId="111" fillId="53" borderId="0">
      <alignment horizontal="centerContinuous"/>
    </xf>
    <xf numFmtId="0" fontId="112" fillId="0" borderId="0" applyFill="0" applyBorder="0" applyProtection="0">
      <alignment horizontal="centerContinuous" vertical="center"/>
    </xf>
    <xf numFmtId="0" fontId="77" fillId="78" borderId="0" applyFill="0" applyBorder="0" applyProtection="0">
      <alignment horizontal="center" vertical="center"/>
    </xf>
    <xf numFmtId="0" fontId="38" fillId="0" borderId="32" applyNumberFormat="0" applyFont="0" applyFill="0" applyAlignment="0" applyProtection="0"/>
    <xf numFmtId="0" fontId="64" fillId="0" borderId="29">
      <alignment horizontal="left"/>
    </xf>
    <xf numFmtId="0" fontId="41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117" fillId="0" borderId="0"/>
    <xf numFmtId="0" fontId="131" fillId="0" borderId="0">
      <protection locked="0"/>
    </xf>
    <xf numFmtId="0" fontId="38" fillId="0" borderId="0"/>
    <xf numFmtId="2" fontId="83" fillId="0" borderId="0" applyFont="0" applyFill="0" applyBorder="0" applyAlignment="0" applyProtection="0"/>
    <xf numFmtId="244" fontId="62" fillId="0" borderId="0">
      <protection locked="0"/>
    </xf>
    <xf numFmtId="0" fontId="84" fillId="0" borderId="0" applyNumberFormat="0" applyFill="0" applyBorder="0" applyAlignment="0" applyProtection="0"/>
    <xf numFmtId="0" fontId="106" fillId="0" borderId="0">
      <protection locked="0"/>
    </xf>
    <xf numFmtId="0" fontId="85" fillId="0" borderId="0" applyNumberFormat="0" applyFill="0" applyBorder="0" applyAlignment="0" applyProtection="0"/>
    <xf numFmtId="0" fontId="106" fillId="0" borderId="0">
      <protection locked="0"/>
    </xf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0" fontId="18" fillId="0" borderId="0"/>
    <xf numFmtId="243" fontId="3" fillId="0" borderId="0"/>
    <xf numFmtId="0" fontId="3" fillId="0" borderId="0">
      <protection locked="0"/>
    </xf>
    <xf numFmtId="0" fontId="83" fillId="0" borderId="0" applyFont="0" applyFill="0" applyBorder="0" applyAlignment="0" applyProtection="0"/>
    <xf numFmtId="0" fontId="65" fillId="0" borderId="0">
      <protection locked="0"/>
    </xf>
    <xf numFmtId="3" fontId="61" fillId="0" borderId="33">
      <alignment horizontal="center"/>
    </xf>
    <xf numFmtId="0" fontId="83" fillId="0" borderId="0" applyFont="0" applyFill="0" applyBorder="0" applyAlignment="0" applyProtection="0"/>
    <xf numFmtId="0" fontId="65" fillId="0" borderId="0"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40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3" fillId="0" borderId="0">
      <protection locked="0"/>
    </xf>
    <xf numFmtId="9" fontId="3" fillId="0" borderId="0" applyFont="0" applyFill="0" applyBorder="0" applyAlignment="0" applyProtection="0"/>
    <xf numFmtId="9" fontId="18" fillId="78" borderId="0" applyFill="0" applyBorder="0" applyProtection="0">
      <alignment horizontal="right"/>
    </xf>
    <xf numFmtId="10" fontId="18" fillId="0" borderId="0" applyFill="0" applyBorder="0" applyProtection="0">
      <alignment horizontal="right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0" fontId="77" fillId="0" borderId="0">
      <alignment horizontal="center" vertical="center"/>
    </xf>
    <xf numFmtId="194" fontId="77" fillId="0" borderId="0">
      <alignment horizontal="center" vertical="center"/>
    </xf>
    <xf numFmtId="0" fontId="3" fillId="0" borderId="4" applyBorder="0"/>
    <xf numFmtId="0" fontId="3" fillId="0" borderId="0"/>
    <xf numFmtId="233" fontId="62" fillId="0" borderId="1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179" fontId="89" fillId="0" borderId="34">
      <alignment vertical="center"/>
    </xf>
    <xf numFmtId="0" fontId="122" fillId="0" borderId="35"/>
    <xf numFmtId="4" fontId="122" fillId="0" borderId="4"/>
    <xf numFmtId="234" fontId="3" fillId="0" borderId="4"/>
    <xf numFmtId="0" fontId="3" fillId="0" borderId="4"/>
    <xf numFmtId="3" fontId="123" fillId="0" borderId="0">
      <alignment vertical="center" wrapText="1"/>
    </xf>
    <xf numFmtId="3" fontId="124" fillId="0" borderId="0">
      <alignment vertical="center" wrapText="1"/>
    </xf>
    <xf numFmtId="3" fontId="62" fillId="0" borderId="0" applyFont="0" applyFill="0" applyBorder="0" applyAlignment="0" applyProtection="0"/>
    <xf numFmtId="195" fontId="3" fillId="0" borderId="0">
      <alignment vertical="center"/>
    </xf>
    <xf numFmtId="245" fontId="38" fillId="0" borderId="0">
      <alignment vertical="center"/>
    </xf>
    <xf numFmtId="0" fontId="121" fillId="0" borderId="0" applyFont="0" applyFill="0" applyBorder="0" applyAlignment="0" applyProtection="0">
      <alignment horizontal="centerContinuous" vertical="center"/>
    </xf>
    <xf numFmtId="0" fontId="12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88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218" fontId="77" fillId="0" borderId="54">
      <alignment vertical="center"/>
    </xf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9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38" fontId="61" fillId="0" borderId="0" applyFont="0" applyFill="0" applyBorder="0" applyAlignment="0" applyProtection="0"/>
    <xf numFmtId="0" fontId="116" fillId="0" borderId="0"/>
    <xf numFmtId="0" fontId="61" fillId="0" borderId="0"/>
    <xf numFmtId="0" fontId="80" fillId="0" borderId="0"/>
    <xf numFmtId="0" fontId="90" fillId="0" borderId="36"/>
    <xf numFmtId="196" fontId="18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7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0" fontId="11" fillId="0" borderId="0" applyFont="0" applyFill="0" applyBorder="0" applyAlignment="0" applyProtection="0"/>
    <xf numFmtId="196" fontId="18" fillId="0" borderId="0" applyFont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1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3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5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209" fontId="62" fillId="0" borderId="0" applyFont="0" applyFill="0" applyBorder="0" applyAlignment="0" applyProtection="0"/>
    <xf numFmtId="21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97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212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8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62" fillId="0" borderId="0" applyFont="0" applyFill="0" applyBorder="0" applyAlignment="0" applyProtection="0"/>
    <xf numFmtId="200" fontId="11" fillId="0" borderId="0" applyFont="0" applyFill="0" applyBorder="0" applyAlignment="0" applyProtection="0"/>
    <xf numFmtId="198" fontId="62" fillId="0" borderId="0" applyFont="0" applyFill="0" applyBorder="0" applyAlignment="0" applyProtection="0"/>
    <xf numFmtId="246" fontId="77" fillId="0" borderId="0" applyFont="0" applyFill="0" applyBorder="0" applyAlignment="0" applyProtection="0"/>
    <xf numFmtId="185" fontId="62" fillId="0" borderId="0" applyFont="0" applyFill="0" applyBorder="0" applyAlignment="0" applyProtection="0"/>
    <xf numFmtId="0" fontId="92" fillId="0" borderId="0">
      <alignment vertical="center"/>
    </xf>
    <xf numFmtId="0" fontId="125" fillId="0" borderId="0">
      <alignment horizontal="center" vertical="center"/>
    </xf>
    <xf numFmtId="49" fontId="18" fillId="0" borderId="8" applyNumberFormat="0" applyAlignment="0"/>
    <xf numFmtId="0" fontId="121" fillId="0" borderId="0" applyNumberFormat="0" applyFont="0" applyFill="0" applyBorder="0" applyProtection="0">
      <alignment vertical="center"/>
    </xf>
    <xf numFmtId="0" fontId="38" fillId="0" borderId="0"/>
    <xf numFmtId="4" fontId="83" fillId="0" borderId="0" applyFont="0" applyFill="0" applyBorder="0" applyAlignment="0" applyProtection="0"/>
    <xf numFmtId="0" fontId="122" fillId="0" borderId="0"/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4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247" fontId="62" fillId="0" borderId="0">
      <protection locked="0"/>
    </xf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0" fontId="62" fillId="0" borderId="0">
      <alignment vertical="center"/>
    </xf>
    <xf numFmtId="0" fontId="126" fillId="0" borderId="0">
      <alignment horizontal="centerContinuous" vertical="center"/>
    </xf>
    <xf numFmtId="0" fontId="62" fillId="0" borderId="1">
      <alignment horizontal="distributed" vertical="center" justifyLastLine="1"/>
    </xf>
    <xf numFmtId="0" fontId="62" fillId="0" borderId="4">
      <alignment horizontal="distributed" vertical="top" justifyLastLine="1"/>
    </xf>
    <xf numFmtId="0" fontId="62" fillId="0" borderId="5">
      <alignment horizontal="distributed" justifyLastLine="1"/>
    </xf>
    <xf numFmtId="180" fontId="127" fillId="0" borderId="0">
      <alignment vertical="center"/>
    </xf>
    <xf numFmtId="0" fontId="62" fillId="0" borderId="0"/>
    <xf numFmtId="184" fontId="94" fillId="0" borderId="1">
      <alignment vertical="center"/>
    </xf>
    <xf numFmtId="213" fontId="94" fillId="0" borderId="1">
      <alignment horizontal="right" vertical="center"/>
    </xf>
    <xf numFmtId="184" fontId="94" fillId="0" borderId="1">
      <alignment vertical="center"/>
    </xf>
    <xf numFmtId="213" fontId="94" fillId="0" borderId="1">
      <alignment horizontal="right" vertical="center"/>
    </xf>
    <xf numFmtId="214" fontId="94" fillId="0" borderId="1">
      <alignment vertical="center"/>
    </xf>
    <xf numFmtId="215" fontId="94" fillId="0" borderId="1">
      <alignment horizontal="right" vertical="center"/>
    </xf>
    <xf numFmtId="214" fontId="94" fillId="0" borderId="1">
      <alignment vertical="center"/>
    </xf>
    <xf numFmtId="215" fontId="94" fillId="0" borderId="1">
      <alignment horizontal="right" vertical="center"/>
    </xf>
    <xf numFmtId="216" fontId="94" fillId="0" borderId="1">
      <alignment vertical="center"/>
    </xf>
    <xf numFmtId="217" fontId="94" fillId="0" borderId="1">
      <alignment horizontal="right" vertical="center"/>
    </xf>
    <xf numFmtId="216" fontId="94" fillId="0" borderId="1">
      <alignment vertical="center"/>
    </xf>
    <xf numFmtId="217" fontId="94" fillId="0" borderId="1">
      <alignment horizontal="right" vertical="center"/>
    </xf>
    <xf numFmtId="178" fontId="95" fillId="0" borderId="1" applyFont="0">
      <alignment horizontal="right" vertical="center"/>
    </xf>
    <xf numFmtId="218" fontId="94" fillId="0" borderId="1">
      <alignment vertical="center"/>
    </xf>
    <xf numFmtId="219" fontId="94" fillId="0" borderId="1">
      <alignment horizontal="right" vertical="center"/>
    </xf>
    <xf numFmtId="218" fontId="94" fillId="0" borderId="1">
      <alignment vertical="center"/>
    </xf>
    <xf numFmtId="219" fontId="94" fillId="0" borderId="1">
      <alignment horizontal="right" vertical="center"/>
    </xf>
    <xf numFmtId="220" fontId="96" fillId="0" borderId="1" applyNumberFormat="0">
      <alignment horizontal="center" vertical="center"/>
    </xf>
    <xf numFmtId="0" fontId="62" fillId="0" borderId="0" applyFont="0" applyFill="0" applyBorder="0" applyAlignment="0" applyProtection="0"/>
    <xf numFmtId="235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62" fillId="0" borderId="0" applyNumberFormat="0" applyFont="0" applyFill="0" applyBorder="0" applyProtection="0">
      <alignment vertical="center"/>
    </xf>
    <xf numFmtId="0" fontId="38" fillId="0" borderId="1"/>
    <xf numFmtId="180" fontId="62" fillId="78" borderId="0" applyFill="0" applyBorder="0" applyProtection="0">
      <alignment horizontal="right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28" fillId="0" borderId="1">
      <alignment vertical="center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>
      <protection locked="0"/>
    </xf>
    <xf numFmtId="0" fontId="62" fillId="0" borderId="0"/>
    <xf numFmtId="0" fontId="61" fillId="0" borderId="0"/>
    <xf numFmtId="2" fontId="129" fillId="0" borderId="34" applyNumberFormat="0" applyFont="0" applyFill="0" applyAlignment="0" applyProtection="0">
      <alignment vertical="center"/>
    </xf>
    <xf numFmtId="0" fontId="140" fillId="0" borderId="0" applyFont="0" applyFill="0" applyBorder="0" applyAlignment="0" applyProtection="0"/>
    <xf numFmtId="0" fontId="140" fillId="0" borderId="0" applyFont="0" applyFill="0" applyBorder="0" applyAlignment="0" applyProtection="0"/>
    <xf numFmtId="10" fontId="83" fillId="0" borderId="0" applyFont="0" applyFill="0" applyBorder="0" applyAlignment="0" applyProtection="0"/>
    <xf numFmtId="248" fontId="62" fillId="0" borderId="0">
      <protection locked="0"/>
    </xf>
    <xf numFmtId="0" fontId="130" fillId="0" borderId="5">
      <alignment horizontal="distributed" justifyLastLine="1"/>
    </xf>
    <xf numFmtId="0" fontId="130" fillId="0" borderId="37">
      <alignment horizontal="distributed" vertical="center" justifyLastLine="1"/>
    </xf>
    <xf numFmtId="0" fontId="130" fillId="0" borderId="38">
      <alignment horizontal="distributed" vertical="top" justifyLastLine="1"/>
    </xf>
    <xf numFmtId="0" fontId="3" fillId="0" borderId="0"/>
    <xf numFmtId="0" fontId="3" fillId="0" borderId="0"/>
    <xf numFmtId="0" fontId="3" fillId="0" borderId="0"/>
    <xf numFmtId="0" fontId="60" fillId="0" borderId="0"/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57" fillId="0" borderId="0">
      <alignment vertical="center"/>
    </xf>
    <xf numFmtId="0" fontId="60" fillId="0" borderId="0"/>
    <xf numFmtId="0" fontId="39" fillId="0" borderId="0">
      <alignment vertical="center"/>
    </xf>
    <xf numFmtId="0" fontId="73" fillId="0" borderId="0"/>
    <xf numFmtId="0" fontId="3" fillId="0" borderId="0">
      <alignment vertical="center"/>
    </xf>
    <xf numFmtId="0" fontId="18" fillId="0" borderId="0"/>
    <xf numFmtId="0" fontId="57" fillId="0" borderId="0">
      <alignment vertical="center"/>
    </xf>
    <xf numFmtId="0" fontId="138" fillId="0" borderId="0"/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88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57" fillId="0" borderId="0">
      <alignment vertical="center"/>
    </xf>
    <xf numFmtId="0" fontId="3" fillId="0" borderId="0"/>
    <xf numFmtId="0" fontId="81" fillId="0" borderId="0">
      <alignment vertical="center"/>
    </xf>
    <xf numFmtId="0" fontId="62" fillId="0" borderId="34">
      <alignment vertical="center" wrapText="1"/>
    </xf>
    <xf numFmtId="0" fontId="3" fillId="0" borderId="1" applyNumberFormat="0" applyFill="0" applyProtection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80" fillId="0" borderId="0"/>
    <xf numFmtId="0" fontId="83" fillId="0" borderId="32" applyNumberFormat="0" applyFont="0" applyFill="0" applyAlignment="0" applyProtection="0"/>
    <xf numFmtId="0" fontId="65" fillId="0" borderId="32">
      <protection locked="0"/>
    </xf>
    <xf numFmtId="40" fontId="142" fillId="0" borderId="0" applyFont="0" applyFill="0" applyBorder="0" applyAlignment="0" applyProtection="0"/>
    <xf numFmtId="38" fontId="142" fillId="0" borderId="0" applyFont="0" applyFill="0" applyBorder="0" applyAlignment="0" applyProtection="0"/>
    <xf numFmtId="180" fontId="62" fillId="0" borderId="0" applyFont="0" applyFill="0" applyBorder="0" applyAlignment="0" applyProtection="0"/>
    <xf numFmtId="249" fontId="62" fillId="0" borderId="0">
      <protection locked="0"/>
    </xf>
    <xf numFmtId="221" fontId="83" fillId="0" borderId="0" applyFont="0" applyFill="0" applyBorder="0" applyAlignment="0" applyProtection="0"/>
    <xf numFmtId="250" fontId="62" fillId="0" borderId="0">
      <protection locked="0"/>
    </xf>
    <xf numFmtId="0" fontId="3" fillId="0" borderId="0"/>
    <xf numFmtId="9" fontId="3" fillId="0" borderId="0" applyFont="0" applyFill="0" applyBorder="0" applyAlignment="0" applyProtection="0"/>
    <xf numFmtId="0" fontId="138" fillId="0" borderId="0"/>
    <xf numFmtId="0" fontId="57" fillId="0" borderId="0">
      <alignment vertical="center"/>
    </xf>
    <xf numFmtId="0" fontId="143" fillId="0" borderId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7" fillId="0" borderId="0"/>
    <xf numFmtId="41" fontId="2" fillId="0" borderId="0" applyFont="0" applyFill="0" applyBorder="0" applyAlignment="0" applyProtection="0">
      <alignment vertical="center"/>
    </xf>
    <xf numFmtId="3" fontId="130" fillId="0" borderId="41"/>
    <xf numFmtId="38" fontId="62" fillId="0" borderId="40">
      <alignment horizontal="right"/>
    </xf>
    <xf numFmtId="3" fontId="130" fillId="0" borderId="41"/>
    <xf numFmtId="41" fontId="62" fillId="0" borderId="0">
      <alignment horizontal="center" vertical="center"/>
    </xf>
    <xf numFmtId="0" fontId="97" fillId="0" borderId="41" applyNumberFormat="0" applyBorder="0" applyAlignment="0"/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42" fillId="74" borderId="20" applyNumberFormat="0" applyAlignment="0" applyProtection="0">
      <alignment vertical="center"/>
    </xf>
    <xf numFmtId="0" fontId="104" fillId="0" borderId="6">
      <alignment horizontal="left" vertical="center"/>
    </xf>
    <xf numFmtId="0" fontId="49" fillId="61" borderId="20" applyNumberFormat="0" applyAlignment="0" applyProtection="0">
      <alignment vertical="center"/>
    </xf>
    <xf numFmtId="10" fontId="102" fillId="54" borderId="41" applyNumberFormat="0" applyBorder="0" applyAlignment="0" applyProtection="0"/>
    <xf numFmtId="0" fontId="62" fillId="77" borderId="21" applyNumberFormat="0" applyFont="0" applyAlignment="0" applyProtection="0">
      <alignment vertical="center"/>
    </xf>
    <xf numFmtId="0" fontId="55" fillId="74" borderId="28" applyNumberFormat="0" applyAlignment="0" applyProtection="0">
      <alignment vertical="center"/>
    </xf>
    <xf numFmtId="233" fontId="62" fillId="0" borderId="41">
      <alignment horizontal="center"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9" fontId="18" fillId="0" borderId="40" applyNumberFormat="0" applyAlignment="0"/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0" fontId="62" fillId="0" borderId="41">
      <alignment horizontal="distributed" vertical="center" justifyLastLine="1"/>
    </xf>
    <xf numFmtId="0" fontId="62" fillId="0" borderId="5">
      <alignment horizontal="distributed" justifyLastLine="1"/>
    </xf>
    <xf numFmtId="18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41" fontId="3" fillId="0" borderId="0" applyFont="0" applyFill="0" applyBorder="0" applyAlignment="0" applyProtection="0"/>
    <xf numFmtId="0" fontId="38" fillId="0" borderId="41"/>
    <xf numFmtId="0" fontId="128" fillId="0" borderId="41">
      <alignment vertical="center"/>
    </xf>
    <xf numFmtId="0" fontId="130" fillId="0" borderId="5">
      <alignment horizontal="distributed" justifyLastLine="1"/>
    </xf>
    <xf numFmtId="0" fontId="3" fillId="0" borderId="41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4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4" fillId="0" borderId="0"/>
    <xf numFmtId="0" fontId="14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4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41" fontId="57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1" fillId="0" borderId="0">
      <alignment vertical="center"/>
    </xf>
    <xf numFmtId="41" fontId="3" fillId="0" borderId="0" applyFont="0" applyFill="0" applyBorder="0" applyAlignment="0" applyProtection="0"/>
    <xf numFmtId="252" fontId="61" fillId="0" borderId="0" applyNumberFormat="0" applyFont="0" applyFill="0" applyBorder="0" applyAlignment="0" applyProtection="0"/>
    <xf numFmtId="253" fontId="61" fillId="0" borderId="0" applyNumberFormat="0" applyFont="0" applyFill="0" applyBorder="0" applyAlignment="0" applyProtection="0"/>
    <xf numFmtId="252" fontId="61" fillId="0" borderId="0" applyNumberFormat="0" applyFont="0" applyFill="0" applyBorder="0" applyAlignment="0" applyProtection="0"/>
    <xf numFmtId="253" fontId="61" fillId="0" borderId="0" applyNumberFormat="0" applyFont="0" applyFill="0" applyBorder="0" applyAlignment="0" applyProtection="0"/>
    <xf numFmtId="38" fontId="62" fillId="0" borderId="8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4" fontId="62" fillId="0" borderId="0" applyFill="0" applyBorder="0" applyAlignment="0"/>
    <xf numFmtId="255" fontId="38" fillId="0" borderId="0" applyFill="0" applyBorder="0" applyAlignment="0" applyProtection="0"/>
    <xf numFmtId="0" fontId="119" fillId="0" borderId="0" applyFont="0" applyFill="0" applyBorder="0" applyAlignment="0" applyProtection="0"/>
    <xf numFmtId="3" fontId="38" fillId="0" borderId="0" applyFill="0" applyBorder="0" applyAlignment="0" applyProtection="0"/>
    <xf numFmtId="0" fontId="119" fillId="0" borderId="0" applyFont="0" applyFill="0" applyBorder="0" applyAlignment="0" applyProtection="0"/>
    <xf numFmtId="0" fontId="80" fillId="0" borderId="0"/>
    <xf numFmtId="256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04" fillId="0" borderId="6">
      <alignment horizontal="left" vertical="center"/>
    </xf>
    <xf numFmtId="10" fontId="102" fillId="54" borderId="1" applyNumberFormat="0" applyBorder="0" applyAlignment="0" applyProtection="0"/>
    <xf numFmtId="0" fontId="38" fillId="0" borderId="0" applyNumberFormat="0" applyFill="0" applyBorder="0" applyAlignment="0" applyProtection="0"/>
    <xf numFmtId="257" fontId="62" fillId="0" borderId="0"/>
    <xf numFmtId="255" fontId="38" fillId="0" borderId="0" applyFill="0" applyBorder="0" applyAlignment="0" applyProtection="0"/>
    <xf numFmtId="276" fontId="65" fillId="0" borderId="0">
      <protection locked="0"/>
    </xf>
    <xf numFmtId="251" fontId="18" fillId="0" borderId="4" applyBorder="0"/>
    <xf numFmtId="258" fontId="122" fillId="0" borderId="35"/>
    <xf numFmtId="185" fontId="18" fillId="0" borderId="4"/>
    <xf numFmtId="259" fontId="18" fillId="0" borderId="4"/>
    <xf numFmtId="181" fontId="3" fillId="0" borderId="0">
      <alignment vertical="center"/>
    </xf>
    <xf numFmtId="0" fontId="3" fillId="0" borderId="0"/>
    <xf numFmtId="199" fontId="91" fillId="0" borderId="0" applyFont="0" applyFill="0" applyBorder="0" applyAlignment="0" applyProtection="0"/>
    <xf numFmtId="23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277" fontId="65" fillId="0" borderId="0">
      <protection locked="0"/>
    </xf>
    <xf numFmtId="7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261" fontId="38" fillId="0" borderId="0" applyFont="0" applyFill="0" applyBorder="0" applyAlignment="0" applyProtection="0"/>
    <xf numFmtId="0" fontId="146" fillId="0" borderId="0">
      <alignment vertical="center"/>
    </xf>
    <xf numFmtId="0" fontId="11" fillId="0" borderId="0">
      <alignment vertical="center"/>
    </xf>
    <xf numFmtId="38" fontId="38" fillId="0" borderId="0" applyFont="0" applyFill="0" applyBorder="0" applyAlignment="0" applyProtection="0"/>
    <xf numFmtId="262" fontId="3" fillId="0" borderId="0"/>
    <xf numFmtId="263" fontId="62" fillId="0" borderId="0">
      <protection locked="0"/>
    </xf>
    <xf numFmtId="233" fontId="62" fillId="0" borderId="0">
      <protection locked="0"/>
    </xf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262" fontId="80" fillId="0" borderId="0"/>
    <xf numFmtId="264" fontId="62" fillId="0" borderId="0">
      <protection locked="0"/>
    </xf>
    <xf numFmtId="41" fontId="73" fillId="0" borderId="0" applyFont="0" applyFill="0" applyBorder="0" applyAlignment="0" applyProtection="0"/>
    <xf numFmtId="265" fontId="62" fillId="0" borderId="0">
      <protection locked="0"/>
    </xf>
    <xf numFmtId="265" fontId="62" fillId="0" borderId="0">
      <protection locked="0"/>
    </xf>
    <xf numFmtId="41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66" fontId="62" fillId="0" borderId="0">
      <protection locked="0"/>
    </xf>
    <xf numFmtId="0" fontId="38" fillId="79" borderId="0"/>
    <xf numFmtId="265" fontId="62" fillId="0" borderId="42">
      <protection locked="0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122" fillId="0" borderId="0"/>
    <xf numFmtId="3" fontId="4" fillId="0" borderId="39" applyNumberFormat="0" applyFill="0" applyBorder="0" applyProtection="0">
      <alignment horizontal="center" vertical="center"/>
    </xf>
    <xf numFmtId="41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8" fontId="38" fillId="0" borderId="0" applyFont="0" applyFill="0" applyBorder="0" applyAlignment="0" applyProtection="0"/>
    <xf numFmtId="26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9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55" fontId="62" fillId="78" borderId="0" applyFill="0" applyBorder="0" applyProtection="0">
      <alignment horizontal="right"/>
    </xf>
    <xf numFmtId="0" fontId="11" fillId="0" borderId="34">
      <alignment horizontal="center" vertical="center"/>
    </xf>
    <xf numFmtId="0" fontId="11" fillId="0" borderId="34">
      <alignment horizontal="left" vertical="center"/>
    </xf>
    <xf numFmtId="0" fontId="11" fillId="0" borderId="34">
      <alignment vertical="center" textRotation="255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3" fillId="0" borderId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8" fillId="0" borderId="0"/>
    <xf numFmtId="0" fontId="59" fillId="0" borderId="0">
      <alignment vertical="center"/>
    </xf>
    <xf numFmtId="0" fontId="11" fillId="0" borderId="0"/>
    <xf numFmtId="0" fontId="11" fillId="0" borderId="0">
      <alignment vertical="center"/>
    </xf>
    <xf numFmtId="25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>
      <alignment vertical="center"/>
    </xf>
    <xf numFmtId="180" fontId="6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38" fontId="102" fillId="78" borderId="0" applyNumberFormat="0" applyBorder="0" applyAlignment="0" applyProtection="0"/>
    <xf numFmtId="263" fontId="62" fillId="0" borderId="0">
      <protection locked="0"/>
    </xf>
    <xf numFmtId="0" fontId="146" fillId="0" borderId="0">
      <alignment vertical="center"/>
    </xf>
    <xf numFmtId="0" fontId="59" fillId="0" borderId="0">
      <alignment vertical="center"/>
    </xf>
    <xf numFmtId="41" fontId="69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255" fontId="38" fillId="0" borderId="0" applyFill="0" applyBorder="0" applyAlignment="0" applyProtection="0"/>
    <xf numFmtId="0" fontId="59" fillId="0" borderId="0">
      <alignment vertical="center"/>
    </xf>
    <xf numFmtId="0" fontId="59" fillId="0" borderId="0">
      <alignment vertical="center"/>
    </xf>
    <xf numFmtId="0" fontId="69" fillId="0" borderId="0">
      <alignment vertical="center"/>
    </xf>
    <xf numFmtId="0" fontId="62" fillId="0" borderId="0"/>
    <xf numFmtId="0" fontId="146" fillId="0" borderId="0">
      <alignment vertical="center"/>
    </xf>
    <xf numFmtId="41" fontId="73" fillId="0" borderId="0" applyFont="0" applyFill="0" applyBorder="0" applyAlignment="0" applyProtection="0"/>
    <xf numFmtId="0" fontId="38" fillId="0" borderId="0" applyNumberFormat="0" applyFill="0" applyBorder="0" applyAlignment="0" applyProtection="0"/>
    <xf numFmtId="274" fontId="3" fillId="0" borderId="0">
      <alignment vertical="center"/>
    </xf>
    <xf numFmtId="273" fontId="65" fillId="0" borderId="0">
      <protection locked="0"/>
    </xf>
    <xf numFmtId="272" fontId="69" fillId="0" borderId="0"/>
    <xf numFmtId="0" fontId="146" fillId="0" borderId="0">
      <alignment vertical="center"/>
    </xf>
    <xf numFmtId="270" fontId="77" fillId="0" borderId="0" applyNumberFormat="0" applyFont="0" applyFill="0" applyBorder="0" applyAlignment="0" applyProtection="0"/>
    <xf numFmtId="41" fontId="73" fillId="0" borderId="0" applyFont="0" applyFill="0" applyBorder="0" applyAlignment="0" applyProtection="0"/>
    <xf numFmtId="0" fontId="73" fillId="0" borderId="0"/>
    <xf numFmtId="0" fontId="88" fillId="0" borderId="0"/>
    <xf numFmtId="0" fontId="146" fillId="0" borderId="0">
      <alignment vertical="center"/>
    </xf>
    <xf numFmtId="267" fontId="65" fillId="0" borderId="0">
      <protection locked="0"/>
    </xf>
    <xf numFmtId="0" fontId="66" fillId="0" borderId="0"/>
    <xf numFmtId="0" fontId="146" fillId="0" borderId="0">
      <alignment vertical="center"/>
    </xf>
    <xf numFmtId="0" fontId="88" fillId="0" borderId="0"/>
    <xf numFmtId="263" fontId="62" fillId="0" borderId="0">
      <protection locked="0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146" fillId="0" borderId="0">
      <alignment vertical="center"/>
    </xf>
    <xf numFmtId="4" fontId="65" fillId="0" borderId="0">
      <protection locked="0"/>
    </xf>
    <xf numFmtId="0" fontId="38" fillId="0" borderId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266" fontId="62" fillId="0" borderId="0">
      <protection locked="0"/>
    </xf>
    <xf numFmtId="263" fontId="62" fillId="0" borderId="0">
      <protection locked="0"/>
    </xf>
    <xf numFmtId="0" fontId="66" fillId="0" borderId="0"/>
    <xf numFmtId="0" fontId="146" fillId="0" borderId="0">
      <alignment vertical="center"/>
    </xf>
    <xf numFmtId="0" fontId="146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/>
    <xf numFmtId="41" fontId="7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/>
    <xf numFmtId="10" fontId="102" fillId="78" borderId="1" applyNumberFormat="0" applyBorder="0" applyAlignment="0" applyProtection="0"/>
    <xf numFmtId="0" fontId="146" fillId="0" borderId="0">
      <alignment vertical="center"/>
    </xf>
    <xf numFmtId="0" fontId="73" fillId="0" borderId="0"/>
    <xf numFmtId="0" fontId="57" fillId="0" borderId="0">
      <alignment vertical="center"/>
    </xf>
    <xf numFmtId="0" fontId="73" fillId="0" borderId="0"/>
    <xf numFmtId="0" fontId="3" fillId="0" borderId="0"/>
    <xf numFmtId="0" fontId="146" fillId="0" borderId="0">
      <alignment vertical="center"/>
    </xf>
    <xf numFmtId="275" fontId="65" fillId="0" borderId="0">
      <protection locked="0"/>
    </xf>
    <xf numFmtId="266" fontId="62" fillId="0" borderId="0">
      <protection locked="0"/>
    </xf>
    <xf numFmtId="41" fontId="11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266" fontId="62" fillId="0" borderId="0">
      <protection locked="0"/>
    </xf>
    <xf numFmtId="271" fontId="80" fillId="0" borderId="0"/>
    <xf numFmtId="266" fontId="62" fillId="0" borderId="0">
      <protection locked="0"/>
    </xf>
    <xf numFmtId="0" fontId="38" fillId="0" borderId="0" applyNumberFormat="0" applyFill="0" applyBorder="0" applyAlignment="0" applyProtection="0"/>
    <xf numFmtId="255" fontId="38" fillId="0" borderId="0" applyFill="0" applyBorder="0" applyAlignment="0" applyProtection="0"/>
    <xf numFmtId="0" fontId="62" fillId="0" borderId="0"/>
    <xf numFmtId="0" fontId="65" fillId="0" borderId="0">
      <protection locked="0"/>
    </xf>
    <xf numFmtId="0" fontId="65" fillId="0" borderId="0">
      <protection locked="0"/>
    </xf>
    <xf numFmtId="270" fontId="77" fillId="0" borderId="0" applyNumberFormat="0" applyFont="0" applyFill="0" applyBorder="0" applyAlignment="0" applyProtection="0"/>
    <xf numFmtId="263" fontId="62" fillId="0" borderId="0">
      <protection locked="0"/>
    </xf>
    <xf numFmtId="228" fontId="38" fillId="0" borderId="0" applyFont="0" applyFill="0" applyBorder="0" applyAlignment="0" applyProtection="0"/>
    <xf numFmtId="0" fontId="57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180" fontId="38" fillId="0" borderId="0" applyFont="0" applyFill="0" applyBorder="0" applyAlignment="0" applyProtection="0"/>
    <xf numFmtId="278" fontId="38" fillId="0" borderId="0" applyFont="0" applyFill="0" applyBorder="0" applyAlignment="0" applyProtection="0"/>
    <xf numFmtId="216" fontId="77" fillId="0" borderId="54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8" borderId="17" applyNumberFormat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219" fontId="77" fillId="0" borderId="48">
      <alignment horizontal="right" vertical="center"/>
    </xf>
    <xf numFmtId="0" fontId="160" fillId="7" borderId="1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89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/>
    <xf numFmtId="0" fontId="3" fillId="0" borderId="0"/>
    <xf numFmtId="0" fontId="57" fillId="0" borderId="0">
      <alignment vertical="center"/>
    </xf>
    <xf numFmtId="0" fontId="89" fillId="0" borderId="0">
      <alignment vertical="center"/>
    </xf>
    <xf numFmtId="0" fontId="89" fillId="0" borderId="0">
      <alignment vertical="center"/>
    </xf>
    <xf numFmtId="0" fontId="57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0" fontId="57" fillId="11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57" fillId="9" borderId="18" applyNumberFormat="0" applyFont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2" fillId="8" borderId="17" applyNumberFormat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41" fontId="18" fillId="0" borderId="0" applyFont="0" applyFill="0" applyBorder="0" applyAlignment="0" applyProtection="0"/>
    <xf numFmtId="0" fontId="40" fillId="69" borderId="0" applyNumberFormat="0" applyBorder="0" applyAlignment="0" applyProtection="0">
      <alignment vertical="center"/>
    </xf>
    <xf numFmtId="192" fontId="76" fillId="0" borderId="0">
      <protection locked="0"/>
    </xf>
    <xf numFmtId="233" fontId="62" fillId="0" borderId="54">
      <alignment horizontal="center" vertical="center"/>
    </xf>
    <xf numFmtId="213" fontId="93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215" fontId="93" fillId="0" borderId="54">
      <alignment horizontal="right" vertical="center"/>
    </xf>
    <xf numFmtId="215" fontId="94" fillId="0" borderId="54">
      <alignment horizontal="right" vertical="center"/>
    </xf>
    <xf numFmtId="217" fontId="94" fillId="0" borderId="54">
      <alignment horizontal="right" vertical="center"/>
    </xf>
    <xf numFmtId="217" fontId="94" fillId="0" borderId="54">
      <alignment horizontal="right" vertical="center"/>
    </xf>
    <xf numFmtId="219" fontId="94" fillId="0" borderId="54">
      <alignment horizontal="right" vertical="center"/>
    </xf>
    <xf numFmtId="219" fontId="94" fillId="0" borderId="54">
      <alignment horizontal="right" vertical="center"/>
    </xf>
    <xf numFmtId="0" fontId="38" fillId="0" borderId="54"/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2" fillId="74" borderId="60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" fillId="0" borderId="0">
      <alignment vertical="center"/>
    </xf>
    <xf numFmtId="214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214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219" fontId="77" fillId="0" borderId="48">
      <alignment horizontal="right" vertical="center"/>
    </xf>
    <xf numFmtId="312" fontId="3" fillId="0" borderId="0">
      <protection locked="0"/>
    </xf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199" fillId="0" borderId="0">
      <protection locked="0"/>
    </xf>
    <xf numFmtId="0" fontId="49" fillId="61" borderId="60" applyNumberFormat="0" applyAlignment="0" applyProtection="0">
      <alignment vertical="center"/>
    </xf>
    <xf numFmtId="214" fontId="179" fillId="0" borderId="34">
      <alignment vertical="center"/>
    </xf>
    <xf numFmtId="179" fontId="12" fillId="42" borderId="59" applyBorder="0" applyProtection="0">
      <alignment vertical="center"/>
    </xf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182" fillId="0" borderId="34">
      <alignment vertical="center"/>
    </xf>
    <xf numFmtId="214" fontId="179" fillId="0" borderId="34">
      <alignment vertical="center"/>
    </xf>
    <xf numFmtId="0" fontId="3" fillId="0" borderId="0">
      <protection locked="0"/>
    </xf>
    <xf numFmtId="214" fontId="166" fillId="0" borderId="34">
      <alignment vertical="center"/>
    </xf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181" fillId="0" borderId="34">
      <alignment vertical="center"/>
    </xf>
    <xf numFmtId="215" fontId="77" fillId="0" borderId="48">
      <alignment horizontal="right" vertical="center"/>
    </xf>
    <xf numFmtId="38" fontId="60" fillId="0" borderId="0" applyFont="0" applyFill="0" applyBorder="0" applyAlignment="0" applyProtection="0">
      <alignment vertical="center"/>
    </xf>
    <xf numFmtId="218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216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4" fontId="3" fillId="0" borderId="34">
      <alignment vertical="center"/>
      <protection locked="0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0" fontId="53" fillId="0" borderId="0" applyNumberFormat="0" applyFill="0" applyBorder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95" fontId="166" fillId="0" borderId="34" applyFill="0" applyBorder="0" applyProtection="0">
      <alignment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alignment vertical="center"/>
    </xf>
    <xf numFmtId="218" fontId="77" fillId="0" borderId="48">
      <alignment vertical="center"/>
    </xf>
    <xf numFmtId="0" fontId="3" fillId="0" borderId="0">
      <protection locked="0"/>
    </xf>
    <xf numFmtId="287" fontId="167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4" fontId="77" fillId="0" borderId="48">
      <alignment vertical="center"/>
    </xf>
    <xf numFmtId="214" fontId="77" fillId="0" borderId="48">
      <alignment vertical="center"/>
    </xf>
    <xf numFmtId="301" fontId="38" fillId="0" borderId="54"/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3" fontId="3" fillId="0" borderId="0">
      <protection locked="0"/>
    </xf>
    <xf numFmtId="312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0" fontId="199" fillId="0" borderId="0">
      <protection locked="0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40" fillId="7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293" fontId="3" fillId="0" borderId="0" applyFont="0" applyFill="0" applyBorder="0" applyAlignment="0" applyProtection="0"/>
    <xf numFmtId="0" fontId="38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199" fillId="0" borderId="0">
      <protection locked="0"/>
    </xf>
    <xf numFmtId="191" fontId="199" fillId="0" borderId="0">
      <protection locked="0"/>
    </xf>
    <xf numFmtId="313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200" fillId="53" borderId="0"/>
    <xf numFmtId="0" fontId="38" fillId="0" borderId="0" applyNumberFormat="0" applyFill="0" applyBorder="0" applyAlignment="0" applyProtection="0"/>
    <xf numFmtId="0" fontId="188" fillId="80" borderId="54">
      <alignment horizontal="center"/>
    </xf>
    <xf numFmtId="191" fontId="65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9" fontId="60" fillId="0" borderId="0" applyFont="0" applyFill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4" fontId="65" fillId="0" borderId="0">
      <protection locked="0"/>
    </xf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130" fillId="0" borderId="49">
      <alignment horizontal="distributed" justifyLastLine="1"/>
    </xf>
    <xf numFmtId="293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306" fontId="18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304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19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46" fontId="7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62" fillId="0" borderId="49">
      <alignment horizontal="distributed" justifyLastLine="1"/>
    </xf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196" fontId="18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305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304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3" fontId="77" fillId="0" borderId="48">
      <alignment vertical="center"/>
    </xf>
    <xf numFmtId="0" fontId="42" fillId="74" borderId="45" applyNumberFormat="0" applyAlignment="0" applyProtection="0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0" fontId="104" fillId="0" borderId="44">
      <alignment horizontal="lef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49" fillId="61" borderId="45" applyNumberFormat="0" applyAlignment="0" applyProtection="0">
      <alignment vertical="center"/>
    </xf>
    <xf numFmtId="0" fontId="176" fillId="0" borderId="34">
      <alignment vertical="center"/>
    </xf>
    <xf numFmtId="246" fontId="68" fillId="0" borderId="65" applyFont="0" applyFill="0" applyBorder="0" applyAlignment="0" applyProtection="0">
      <alignment vertical="center"/>
    </xf>
    <xf numFmtId="192" fontId="76" fillId="0" borderId="0">
      <protection locked="0"/>
    </xf>
    <xf numFmtId="0" fontId="46" fillId="75" borderId="22" applyNumberFormat="0" applyAlignment="0" applyProtection="0">
      <alignment vertical="center"/>
    </xf>
    <xf numFmtId="308" fontId="60" fillId="0" borderId="0" applyFont="0" applyFill="0" applyBorder="0" applyAlignment="0" applyProtection="0"/>
    <xf numFmtId="307" fontId="60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62" fillId="77" borderId="46" applyNumberFormat="0" applyFont="0" applyAlignment="0" applyProtection="0">
      <alignment vertical="center"/>
    </xf>
    <xf numFmtId="0" fontId="123" fillId="0" borderId="34">
      <alignment horizontal="center" vertical="center"/>
    </xf>
    <xf numFmtId="0" fontId="55" fillId="74" borderId="47" applyNumberFormat="0" applyAlignment="0" applyProtection="0">
      <alignment vertical="center"/>
    </xf>
    <xf numFmtId="289" fontId="167" fillId="0" borderId="0">
      <protection locked="0"/>
    </xf>
    <xf numFmtId="0" fontId="40" fillId="72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214" fontId="172" fillId="0" borderId="34">
      <alignment horizontal="distributed" vertical="center"/>
    </xf>
    <xf numFmtId="0" fontId="39" fillId="58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191" fontId="82" fillId="0" borderId="0">
      <protection locked="0"/>
    </xf>
    <xf numFmtId="192" fontId="76" fillId="0" borderId="0">
      <protection locked="0"/>
    </xf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192" fontId="76" fillId="0" borderId="0">
      <protection locked="0"/>
    </xf>
    <xf numFmtId="24" fontId="61" fillId="0" borderId="0" applyFont="0" applyFill="0" applyBorder="0" applyAlignment="0" applyProtection="0"/>
    <xf numFmtId="0" fontId="5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53" applyNumberFormat="0" applyAlignment="0" applyProtection="0">
      <alignment vertical="center"/>
    </xf>
    <xf numFmtId="0" fontId="62" fillId="77" borderId="52" applyNumberFormat="0" applyFont="0" applyAlignment="0" applyProtection="0">
      <alignment vertical="center"/>
    </xf>
    <xf numFmtId="0" fontId="49" fillId="61" borderId="51" applyNumberFormat="0" applyAlignment="0" applyProtection="0">
      <alignment vertical="center"/>
    </xf>
    <xf numFmtId="0" fontId="104" fillId="0" borderId="50">
      <alignment horizontal="left" vertical="center"/>
    </xf>
    <xf numFmtId="0" fontId="42" fillId="74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0" fontId="62" fillId="0" borderId="43">
      <alignment horizontal="distributed" justifyLastLine="1"/>
    </xf>
    <xf numFmtId="214" fontId="93" fillId="0" borderId="48">
      <alignment vertical="center"/>
    </xf>
    <xf numFmtId="217" fontId="93" fillId="0" borderId="48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5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6" fontId="94" fillId="0" borderId="41">
      <alignment vertical="center"/>
    </xf>
    <xf numFmtId="217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4" fillId="0" borderId="41">
      <alignment vertical="center"/>
    </xf>
    <xf numFmtId="219" fontId="94" fillId="0" borderId="41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0" fontId="130" fillId="0" borderId="43">
      <alignment horizontal="distributed" justifyLastLine="1"/>
    </xf>
    <xf numFmtId="184" fontId="77" fillId="0" borderId="54">
      <alignment vertical="center"/>
    </xf>
    <xf numFmtId="213" fontId="77" fillId="0" borderId="54">
      <alignment vertical="center"/>
    </xf>
    <xf numFmtId="184" fontId="77" fillId="0" borderId="54">
      <alignment vertical="center"/>
    </xf>
    <xf numFmtId="213" fontId="77" fillId="0" borderId="54">
      <alignment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41" fontId="6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12" fontId="3" fillId="0" borderId="0">
      <protection locked="0"/>
    </xf>
    <xf numFmtId="217" fontId="77" fillId="0" borderId="54">
      <alignment horizontal="right"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312" fontId="3" fillId="0" borderId="0">
      <protection locked="0"/>
    </xf>
    <xf numFmtId="184" fontId="77" fillId="0" borderId="54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3" fontId="130" fillId="0" borderId="48"/>
    <xf numFmtId="218" fontId="77" fillId="0" borderId="54">
      <alignment vertical="center"/>
    </xf>
    <xf numFmtId="3" fontId="130" fillId="0" borderId="48"/>
    <xf numFmtId="0" fontId="3" fillId="0" borderId="0">
      <protection locked="0"/>
    </xf>
    <xf numFmtId="0" fontId="97" fillId="0" borderId="48" applyNumberFormat="0" applyBorder="0" applyAlignment="0"/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0" fontId="42" fillId="74" borderId="45" applyNumberFormat="0" applyAlignment="0" applyProtection="0">
      <alignment vertical="center"/>
    </xf>
    <xf numFmtId="0" fontId="104" fillId="0" borderId="44">
      <alignment horizontal="left" vertical="center"/>
    </xf>
    <xf numFmtId="0" fontId="49" fillId="61" borderId="45" applyNumberFormat="0" applyAlignment="0" applyProtection="0">
      <alignment vertical="center"/>
    </xf>
    <xf numFmtId="10" fontId="102" fillId="54" borderId="48" applyNumberFormat="0" applyBorder="0" applyAlignment="0" applyProtection="0"/>
    <xf numFmtId="0" fontId="62" fillId="77" borderId="46" applyNumberFormat="0" applyFont="0" applyAlignment="0" applyProtection="0">
      <alignment vertical="center"/>
    </xf>
    <xf numFmtId="0" fontId="55" fillId="74" borderId="47" applyNumberFormat="0" applyAlignment="0" applyProtection="0">
      <alignment vertical="center"/>
    </xf>
    <xf numFmtId="233" fontId="62" fillId="0" borderId="48">
      <alignment horizontal="center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62" fillId="0" borderId="48">
      <alignment horizontal="distributed" vertical="center" justifyLastLine="1"/>
    </xf>
    <xf numFmtId="0" fontId="62" fillId="0" borderId="43">
      <alignment horizontal="distributed" justifyLastLine="1"/>
    </xf>
    <xf numFmtId="184" fontId="94" fillId="0" borderId="48">
      <alignment vertical="center"/>
    </xf>
    <xf numFmtId="213" fontId="94" fillId="0" borderId="48">
      <alignment horizontal="right" vertical="center"/>
    </xf>
    <xf numFmtId="184" fontId="94" fillId="0" borderId="48">
      <alignment vertical="center"/>
    </xf>
    <xf numFmtId="213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4" fontId="94" fillId="0" borderId="48">
      <alignment vertical="center"/>
    </xf>
    <xf numFmtId="215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6" fontId="94" fillId="0" borderId="48">
      <alignment vertical="center"/>
    </xf>
    <xf numFmtId="217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8" fontId="94" fillId="0" borderId="48">
      <alignment vertical="center"/>
    </xf>
    <xf numFmtId="219" fontId="94" fillId="0" borderId="48">
      <alignment horizontal="right" vertical="center"/>
    </xf>
    <xf numFmtId="219" fontId="93" fillId="0" borderId="48">
      <alignment horizontal="right" vertical="center"/>
    </xf>
    <xf numFmtId="0" fontId="38" fillId="0" borderId="48"/>
    <xf numFmtId="0" fontId="128" fillId="0" borderId="48">
      <alignment vertical="center"/>
    </xf>
    <xf numFmtId="0" fontId="130" fillId="0" borderId="43">
      <alignment horizontal="distributed" justifyLastLine="1"/>
    </xf>
    <xf numFmtId="0" fontId="3" fillId="0" borderId="48" applyNumberFormat="0" applyFill="0" applyProtection="0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0" fontId="3" fillId="0" borderId="0">
      <protection locked="0"/>
    </xf>
    <xf numFmtId="213" fontId="77" fillId="0" borderId="54">
      <alignment vertical="center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8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312" fontId="3" fillId="0" borderId="0">
      <protection locked="0"/>
    </xf>
    <xf numFmtId="214" fontId="77" fillId="0" borderId="48">
      <alignment vertical="center"/>
    </xf>
    <xf numFmtId="218" fontId="77" fillId="0" borderId="54">
      <alignment vertical="center"/>
    </xf>
    <xf numFmtId="214" fontId="77" fillId="0" borderId="48">
      <alignment vertical="center"/>
    </xf>
    <xf numFmtId="0" fontId="3" fillId="0" borderId="0">
      <protection locked="0"/>
    </xf>
    <xf numFmtId="213" fontId="77" fillId="0" borderId="54">
      <alignment vertical="center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49" fillId="61" borderId="60" applyNumberFormat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7" fontId="77" fillId="0" borderId="48">
      <alignment horizontal="right" vertical="center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40" fillId="66" borderId="0" applyNumberFormat="0" applyBorder="0" applyAlignment="0" applyProtection="0">
      <alignment vertical="center"/>
    </xf>
    <xf numFmtId="216" fontId="77" fillId="0" borderId="54">
      <alignment vertical="center"/>
    </xf>
    <xf numFmtId="3" fontId="130" fillId="0" borderId="54"/>
    <xf numFmtId="215" fontId="77" fillId="0" borderId="48">
      <alignment horizontal="right" vertical="center"/>
    </xf>
    <xf numFmtId="0" fontId="3" fillId="0" borderId="54" applyNumberFormat="0" applyFill="0" applyProtection="0">
      <alignment vertical="center"/>
    </xf>
    <xf numFmtId="217" fontId="77" fillId="0" borderId="48">
      <alignment horizontal="right" vertical="center"/>
    </xf>
    <xf numFmtId="0" fontId="55" fillId="74" borderId="68" applyNumberFormat="0" applyAlignment="0" applyProtection="0">
      <alignment vertical="center"/>
    </xf>
    <xf numFmtId="0" fontId="3" fillId="0" borderId="0">
      <protection locked="0"/>
    </xf>
    <xf numFmtId="184" fontId="77" fillId="0" borderId="54">
      <alignment vertical="center"/>
    </xf>
    <xf numFmtId="0" fontId="199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64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9" fillId="62" borderId="0" applyNumberFormat="0" applyBorder="0" applyAlignment="0" applyProtection="0">
      <alignment vertical="center"/>
    </xf>
    <xf numFmtId="218" fontId="77" fillId="0" borderId="54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9" fontId="77" fillId="0" borderId="54">
      <alignment horizontal="right" vertical="center"/>
    </xf>
    <xf numFmtId="214" fontId="77" fillId="0" borderId="48">
      <alignment vertical="center"/>
    </xf>
    <xf numFmtId="218" fontId="77" fillId="0" borderId="48">
      <alignment vertical="center"/>
    </xf>
    <xf numFmtId="219" fontId="77" fillId="0" borderId="54">
      <alignment horizontal="right" vertical="center"/>
    </xf>
    <xf numFmtId="214" fontId="77" fillId="0" borderId="48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38" fontId="62" fillId="0" borderId="40">
      <alignment horizontal="right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3" fontId="94" fillId="0" borderId="54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1" fillId="0" borderId="25" applyNumberFormat="0" applyFill="0" applyAlignment="0" applyProtection="0">
      <alignment vertical="center"/>
    </xf>
    <xf numFmtId="315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0" fontId="40" fillId="67" borderId="0" applyNumberFormat="0" applyBorder="0" applyAlignment="0" applyProtection="0">
      <alignment vertical="center"/>
    </xf>
    <xf numFmtId="199" fontId="91" fillId="0" borderId="0" applyFont="0" applyFill="0" applyBorder="0" applyAlignment="0" applyProtection="0"/>
    <xf numFmtId="214" fontId="179" fillId="0" borderId="34">
      <alignment vertical="center"/>
    </xf>
    <xf numFmtId="0" fontId="3" fillId="0" borderId="0">
      <protection locked="0"/>
    </xf>
    <xf numFmtId="214" fontId="178" fillId="0" borderId="34">
      <alignment vertical="center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214" fontId="177" fillId="0" borderId="67">
      <alignment vertical="center"/>
    </xf>
    <xf numFmtId="214" fontId="77" fillId="0" borderId="48">
      <alignment vertical="center"/>
    </xf>
    <xf numFmtId="0" fontId="177" fillId="0" borderId="63">
      <alignment vertical="center"/>
    </xf>
    <xf numFmtId="312" fontId="3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293" fontId="3" fillId="0" borderId="0" applyFont="0" applyFill="0" applyBorder="0" applyAlignment="0" applyProtection="0"/>
    <xf numFmtId="217" fontId="94" fillId="0" borderId="48">
      <alignment horizontal="right" vertical="center"/>
    </xf>
    <xf numFmtId="217" fontId="94" fillId="0" borderId="48">
      <alignment horizontal="right" vertical="center"/>
    </xf>
    <xf numFmtId="215" fontId="94" fillId="0" borderId="48">
      <alignment horizontal="right" vertical="center"/>
    </xf>
    <xf numFmtId="215" fontId="94" fillId="0" borderId="48">
      <alignment horizontal="right" vertical="center"/>
    </xf>
    <xf numFmtId="213" fontId="94" fillId="0" borderId="48">
      <alignment horizontal="right" vertical="center"/>
    </xf>
    <xf numFmtId="213" fontId="94" fillId="0" borderId="48">
      <alignment horizontal="right" vertical="center"/>
    </xf>
    <xf numFmtId="0" fontId="62" fillId="0" borderId="49">
      <alignment horizontal="distributed" justifyLastLine="1"/>
    </xf>
    <xf numFmtId="219" fontId="93" fillId="0" borderId="48">
      <alignment horizontal="right" vertical="center"/>
    </xf>
    <xf numFmtId="219" fontId="93" fillId="0" borderId="48">
      <alignment horizontal="right" vertical="center"/>
    </xf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213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0" fontId="62" fillId="77" borderId="52" applyNumberFormat="0" applyFont="0" applyAlignment="0" applyProtection="0">
      <alignment vertical="center"/>
    </xf>
    <xf numFmtId="0" fontId="49" fillId="61" borderId="51" applyNumberFormat="0" applyAlignment="0" applyProtection="0">
      <alignment vertical="center"/>
    </xf>
    <xf numFmtId="0" fontId="42" fillId="74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0" fontId="104" fillId="0" borderId="44">
      <alignment horizontal="left" vertical="center"/>
    </xf>
    <xf numFmtId="10" fontId="102" fillId="54" borderId="41" applyNumberFormat="0" applyBorder="0" applyAlignment="0" applyProtection="0"/>
    <xf numFmtId="184" fontId="77" fillId="0" borderId="48">
      <alignment vertical="center"/>
    </xf>
    <xf numFmtId="0" fontId="3" fillId="0" borderId="0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54">
      <alignment vertical="center"/>
    </xf>
    <xf numFmtId="218" fontId="77" fillId="0" borderId="54">
      <alignment vertical="center"/>
    </xf>
    <xf numFmtId="293" fontId="3" fillId="0" borderId="0" applyFont="0" applyFill="0" applyBorder="0" applyAlignment="0" applyProtection="0"/>
    <xf numFmtId="0" fontId="3" fillId="0" borderId="0">
      <alignment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43" fillId="58" borderId="0" applyNumberFormat="0" applyBorder="0" applyAlignment="0" applyProtection="0">
      <alignment vertical="center"/>
    </xf>
    <xf numFmtId="0" fontId="164" fillId="0" borderId="0"/>
    <xf numFmtId="0" fontId="42" fillId="74" borderId="60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39" fillId="61" borderId="0" applyNumberFormat="0" applyBorder="0" applyAlignment="0" applyProtection="0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94" fillId="0" borderId="48">
      <alignment vertical="center"/>
    </xf>
    <xf numFmtId="219" fontId="94" fillId="0" borderId="48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3" fontId="94" fillId="0" borderId="54">
      <alignment horizontal="right" vertical="center"/>
    </xf>
    <xf numFmtId="215" fontId="94" fillId="0" borderId="54">
      <alignment horizontal="right" vertical="center"/>
    </xf>
    <xf numFmtId="312" fontId="3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9" fillId="0" borderId="0">
      <protection locked="0"/>
    </xf>
    <xf numFmtId="255" fontId="12" fillId="0" borderId="34" applyFill="0" applyProtection="0">
      <alignment vertical="center" shrinkToFit="1"/>
    </xf>
    <xf numFmtId="312" fontId="3" fillId="0" borderId="0">
      <protection locked="0"/>
    </xf>
    <xf numFmtId="293" fontId="3" fillId="0" borderId="0" applyFont="0" applyFill="0" applyBorder="0" applyAlignment="0" applyProtection="0"/>
    <xf numFmtId="0" fontId="3" fillId="0" borderId="0">
      <protection locked="0"/>
    </xf>
    <xf numFmtId="0" fontId="199" fillId="0" borderId="0">
      <protection locked="0"/>
    </xf>
    <xf numFmtId="179" fontId="166" fillId="54" borderId="36" applyProtection="0">
      <alignment vertical="center" shrinkToFit="1"/>
    </xf>
    <xf numFmtId="0" fontId="62" fillId="0" borderId="56">
      <alignment horizontal="distributed" justifyLastLine="1"/>
    </xf>
    <xf numFmtId="312" fontId="3" fillId="0" borderId="0">
      <protection locked="0"/>
    </xf>
    <xf numFmtId="312" fontId="3" fillId="0" borderId="0">
      <protection locked="0"/>
    </xf>
    <xf numFmtId="314" fontId="3" fillId="0" borderId="0">
      <protection locked="0"/>
    </xf>
    <xf numFmtId="312" fontId="3" fillId="0" borderId="0">
      <protection locked="0"/>
    </xf>
    <xf numFmtId="0" fontId="62" fillId="0" borderId="0" applyFont="0" applyFill="0" applyBorder="0" applyAlignment="0" applyProtection="0"/>
    <xf numFmtId="0" fontId="3" fillId="0" borderId="0">
      <protection locked="0"/>
    </xf>
    <xf numFmtId="215" fontId="77" fillId="0" borderId="48">
      <alignment horizontal="right" vertical="center"/>
    </xf>
    <xf numFmtId="218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7" fillId="0" borderId="48">
      <alignment horizontal="right" vertical="center"/>
    </xf>
    <xf numFmtId="0" fontId="130" fillId="0" borderId="49">
      <alignment horizontal="distributed" justifyLastLine="1"/>
    </xf>
    <xf numFmtId="199" fontId="91" fillId="0" borderId="0" applyFont="0" applyFill="0" applyBorder="0" applyAlignment="0" applyProtection="0"/>
    <xf numFmtId="219" fontId="94" fillId="0" borderId="48">
      <alignment horizontal="right" vertical="center"/>
    </xf>
    <xf numFmtId="216" fontId="94" fillId="0" borderId="48">
      <alignment vertical="center"/>
    </xf>
    <xf numFmtId="216" fontId="94" fillId="0" borderId="48">
      <alignment vertical="center"/>
    </xf>
    <xf numFmtId="214" fontId="94" fillId="0" borderId="48">
      <alignment vertical="center"/>
    </xf>
    <xf numFmtId="214" fontId="94" fillId="0" borderId="48">
      <alignment vertical="center"/>
    </xf>
    <xf numFmtId="184" fontId="94" fillId="0" borderId="48">
      <alignment vertical="center"/>
    </xf>
    <xf numFmtId="184" fontId="94" fillId="0" borderId="48">
      <alignment vertical="center"/>
    </xf>
    <xf numFmtId="199" fontId="91" fillId="0" borderId="0" applyFont="0" applyFill="0" applyBorder="0" applyAlignment="0" applyProtection="0"/>
    <xf numFmtId="218" fontId="93" fillId="0" borderId="48">
      <alignment vertical="center"/>
    </xf>
    <xf numFmtId="218" fontId="93" fillId="0" borderId="48">
      <alignment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0" fontId="55" fillId="74" borderId="53" applyNumberFormat="0" applyAlignment="0" applyProtection="0">
      <alignment vertical="center"/>
    </xf>
    <xf numFmtId="0" fontId="104" fillId="0" borderId="50">
      <alignment horizontal="lef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54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0" fontId="3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184" fontId="77" fillId="0" borderId="48">
      <alignment vertical="center"/>
    </xf>
    <xf numFmtId="9" fontId="18" fillId="0" borderId="0" applyFont="0" applyFill="0" applyBorder="0" applyAlignment="0" applyProtection="0"/>
    <xf numFmtId="214" fontId="77" fillId="0" borderId="48">
      <alignment vertical="center"/>
    </xf>
    <xf numFmtId="217" fontId="77" fillId="0" borderId="48">
      <alignment horizontal="right" vertical="center"/>
    </xf>
    <xf numFmtId="214" fontId="77" fillId="0" borderId="54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8" fontId="77" fillId="0" borderId="54">
      <alignment vertical="center"/>
    </xf>
    <xf numFmtId="215" fontId="77" fillId="0" borderId="54">
      <alignment horizontal="right" vertical="center"/>
    </xf>
    <xf numFmtId="214" fontId="77" fillId="0" borderId="48">
      <alignment vertical="center"/>
    </xf>
    <xf numFmtId="0" fontId="171" fillId="0" borderId="0" applyNumberFormat="0" applyFill="0" applyBorder="0" applyAlignment="0" applyProtection="0">
      <alignment vertical="top"/>
      <protection locked="0"/>
    </xf>
    <xf numFmtId="218" fontId="77" fillId="0" borderId="48">
      <alignment vertical="center"/>
    </xf>
    <xf numFmtId="0" fontId="3" fillId="0" borderId="0"/>
    <xf numFmtId="0" fontId="199" fillId="0" borderId="0">
      <protection locked="0"/>
    </xf>
    <xf numFmtId="216" fontId="77" fillId="0" borderId="54">
      <alignment vertical="center"/>
    </xf>
    <xf numFmtId="214" fontId="77" fillId="0" borderId="48">
      <alignment vertical="center"/>
    </xf>
    <xf numFmtId="218" fontId="77" fillId="0" borderId="54">
      <alignment vertical="center"/>
    </xf>
    <xf numFmtId="215" fontId="77" fillId="0" borderId="54">
      <alignment horizontal="right" vertical="center"/>
    </xf>
    <xf numFmtId="218" fontId="94" fillId="0" borderId="48">
      <alignment vertical="center"/>
    </xf>
    <xf numFmtId="184" fontId="77" fillId="0" borderId="48">
      <alignment vertical="center"/>
    </xf>
    <xf numFmtId="184" fontId="77" fillId="0" borderId="54">
      <alignment vertical="center"/>
    </xf>
    <xf numFmtId="213" fontId="77" fillId="0" borderId="48">
      <alignment vertical="center"/>
    </xf>
    <xf numFmtId="213" fontId="77" fillId="0" borderId="54">
      <alignment vertical="center"/>
    </xf>
    <xf numFmtId="3" fontId="130" fillId="0" borderId="54"/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92" fontId="170" fillId="0" borderId="34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54">
      <alignment vertical="center"/>
    </xf>
    <xf numFmtId="214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10" fontId="102" fillId="78" borderId="41" applyNumberFormat="0" applyBorder="0" applyAlignment="0" applyProtection="0"/>
    <xf numFmtId="184" fontId="77" fillId="0" borderId="54">
      <alignment vertical="center"/>
    </xf>
    <xf numFmtId="0" fontId="3" fillId="0" borderId="0">
      <protection locked="0"/>
    </xf>
    <xf numFmtId="219" fontId="77" fillId="0" borderId="54">
      <alignment horizontal="right" vertical="center"/>
    </xf>
    <xf numFmtId="184" fontId="77" fillId="0" borderId="54">
      <alignment vertical="center"/>
    </xf>
    <xf numFmtId="0" fontId="41" fillId="0" borderId="0" applyNumberFormat="0" applyFill="0" applyBorder="0" applyAlignment="0" applyProtection="0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0" fontId="40" fillId="68" borderId="0" applyNumberFormat="0" applyBorder="0" applyAlignment="0" applyProtection="0">
      <alignment vertical="center"/>
    </xf>
    <xf numFmtId="215" fontId="77" fillId="0" borderId="48">
      <alignment horizontal="right" vertical="center"/>
    </xf>
    <xf numFmtId="292" fontId="170" fillId="0" borderId="34">
      <alignment vertical="center"/>
    </xf>
    <xf numFmtId="213" fontId="77" fillId="0" borderId="48">
      <alignment vertical="center"/>
    </xf>
    <xf numFmtId="0" fontId="3" fillId="0" borderId="0"/>
    <xf numFmtId="0" fontId="38" fillId="0" borderId="0"/>
    <xf numFmtId="219" fontId="77" fillId="0" borderId="54">
      <alignment horizontal="right" vertical="center"/>
    </xf>
    <xf numFmtId="213" fontId="77" fillId="0" borderId="48">
      <alignment vertical="center"/>
    </xf>
    <xf numFmtId="184" fontId="77" fillId="0" borderId="48">
      <alignment vertical="center"/>
    </xf>
    <xf numFmtId="219" fontId="77" fillId="0" borderId="54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180" fillId="0" borderId="0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0" fontId="3" fillId="0" borderId="0">
      <protection locked="0"/>
    </xf>
    <xf numFmtId="0" fontId="38" fillId="0" borderId="0"/>
    <xf numFmtId="0" fontId="208" fillId="83" borderId="0"/>
    <xf numFmtId="0" fontId="3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315" fontId="3" fillId="0" borderId="0">
      <protection locked="0"/>
    </xf>
    <xf numFmtId="0" fontId="48" fillId="0" borderId="66" applyNumberFormat="0" applyFill="0" applyAlignment="0" applyProtection="0">
      <alignment vertical="center"/>
    </xf>
    <xf numFmtId="213" fontId="77" fillId="0" borderId="48">
      <alignment vertical="center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9" fontId="77" fillId="0" borderId="48">
      <alignment horizontal="right"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7" fontId="94" fillId="0" borderId="48">
      <alignment horizontal="right" vertical="center"/>
    </xf>
    <xf numFmtId="0" fontId="97" fillId="0" borderId="54" applyNumberFormat="0" applyBorder="0" applyAlignment="0"/>
    <xf numFmtId="213" fontId="77" fillId="0" borderId="54">
      <alignment vertical="center"/>
    </xf>
    <xf numFmtId="214" fontId="77" fillId="0" borderId="54">
      <alignment vertical="center"/>
    </xf>
    <xf numFmtId="18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6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8" fontId="77" fillId="0" borderId="54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312" fontId="3" fillId="0" borderId="0">
      <protection locked="0"/>
    </xf>
    <xf numFmtId="312" fontId="3" fillId="0" borderId="0">
      <protection locked="0"/>
    </xf>
    <xf numFmtId="214" fontId="77" fillId="0" borderId="54">
      <alignment vertical="center"/>
    </xf>
    <xf numFmtId="215" fontId="77" fillId="0" borderId="54">
      <alignment horizontal="right" vertical="center"/>
    </xf>
    <xf numFmtId="217" fontId="77" fillId="0" borderId="54">
      <alignment horizontal="right"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199" fillId="0" borderId="0">
      <protection locked="0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0" fontId="53" fillId="0" borderId="27" applyNumberFormat="0" applyFill="0" applyAlignment="0" applyProtection="0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46" fontId="77" fillId="0" borderId="0" applyFont="0" applyFill="0" applyBorder="0" applyAlignment="0" applyProtection="0"/>
    <xf numFmtId="0" fontId="3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" fontId="130" fillId="0" borderId="5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8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184" fontId="93" fillId="0" borderId="48">
      <alignment vertical="center"/>
    </xf>
    <xf numFmtId="18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3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9" fontId="77" fillId="0" borderId="54">
      <alignment horizontal="right" vertical="center"/>
    </xf>
    <xf numFmtId="215" fontId="77" fillId="0" borderId="48">
      <alignment horizontal="right" vertical="center"/>
    </xf>
    <xf numFmtId="0" fontId="199" fillId="0" borderId="0">
      <protection locked="0"/>
    </xf>
    <xf numFmtId="215" fontId="77" fillId="0" borderId="48">
      <alignment horizontal="right" vertical="center"/>
    </xf>
    <xf numFmtId="215" fontId="77" fillId="0" borderId="54">
      <alignment horizontal="right"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7" fontId="77" fillId="0" borderId="54">
      <alignment horizontal="right"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6" fontId="77" fillId="0" borderId="48">
      <alignment vertical="center"/>
    </xf>
    <xf numFmtId="218" fontId="77" fillId="0" borderId="54">
      <alignment vertical="center"/>
    </xf>
    <xf numFmtId="216" fontId="77" fillId="0" borderId="48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5" fontId="77" fillId="0" borderId="54">
      <alignment horizontal="right"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4" fontId="77" fillId="0" borderId="48">
      <alignment vertical="center"/>
    </xf>
    <xf numFmtId="251" fontId="3" fillId="0" borderId="0" applyFont="0" applyFill="0" applyBorder="0" applyAlignment="0" applyProtection="0">
      <alignment vertical="center"/>
    </xf>
    <xf numFmtId="214" fontId="77" fillId="0" borderId="48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54">
      <alignment vertical="center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6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8" fontId="77" fillId="0" borderId="54">
      <alignment vertical="center"/>
    </xf>
    <xf numFmtId="214" fontId="77" fillId="0" borderId="48">
      <alignment vertical="center"/>
    </xf>
    <xf numFmtId="312" fontId="3" fillId="0" borderId="0">
      <protection locked="0"/>
    </xf>
    <xf numFmtId="214" fontId="77" fillId="0" borderId="48">
      <alignment vertical="center"/>
    </xf>
    <xf numFmtId="214" fontId="77" fillId="0" borderId="54">
      <alignment vertical="center"/>
    </xf>
    <xf numFmtId="218" fontId="77" fillId="0" borderId="48">
      <alignment vertical="center"/>
    </xf>
    <xf numFmtId="215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6" fontId="77" fillId="0" borderId="54">
      <alignment vertical="center"/>
    </xf>
    <xf numFmtId="216" fontId="77" fillId="0" borderId="48">
      <alignment vertical="center"/>
    </xf>
    <xf numFmtId="218" fontId="77" fillId="0" borderId="54">
      <alignment vertical="center"/>
    </xf>
    <xf numFmtId="217" fontId="77" fillId="0" borderId="48">
      <alignment horizontal="right" vertical="center"/>
    </xf>
    <xf numFmtId="219" fontId="77" fillId="0" borderId="54">
      <alignment horizontal="right" vertical="center"/>
    </xf>
    <xf numFmtId="217" fontId="77" fillId="0" borderId="48">
      <alignment horizontal="right" vertical="center"/>
    </xf>
    <xf numFmtId="184" fontId="77" fillId="0" borderId="54">
      <alignment vertical="center"/>
    </xf>
    <xf numFmtId="219" fontId="77" fillId="0" borderId="48">
      <alignment horizontal="right" vertical="center"/>
    </xf>
    <xf numFmtId="214" fontId="77" fillId="0" borderId="54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4" fontId="77" fillId="0" borderId="54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0" fontId="3" fillId="0" borderId="0">
      <protection locked="0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3" fontId="77" fillId="0" borderId="54">
      <alignment vertical="center"/>
    </xf>
    <xf numFmtId="218" fontId="77" fillId="0" borderId="48">
      <alignment vertical="center"/>
    </xf>
    <xf numFmtId="0" fontId="104" fillId="0" borderId="50">
      <alignment horizontal="left" vertical="center"/>
    </xf>
    <xf numFmtId="10" fontId="102" fillId="54" borderId="48" applyNumberFormat="0" applyBorder="0" applyAlignment="0" applyProtection="0"/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7" fontId="77" fillId="0" borderId="48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0" fontId="3" fillId="0" borderId="0"/>
    <xf numFmtId="0" fontId="3" fillId="0" borderId="0"/>
    <xf numFmtId="214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0" fontId="47" fillId="0" borderId="23" applyNumberFormat="0" applyFill="0" applyAlignment="0" applyProtection="0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8" fillId="0" borderId="54">
      <alignment vertical="center"/>
    </xf>
    <xf numFmtId="218" fontId="94" fillId="0" borderId="54">
      <alignment vertical="center"/>
    </xf>
    <xf numFmtId="218" fontId="94" fillId="0" borderId="54">
      <alignment vertical="center"/>
    </xf>
    <xf numFmtId="216" fontId="94" fillId="0" borderId="54">
      <alignment vertical="center"/>
    </xf>
    <xf numFmtId="216" fontId="94" fillId="0" borderId="54">
      <alignment vertical="center"/>
    </xf>
    <xf numFmtId="214" fontId="94" fillId="0" borderId="54">
      <alignment vertical="center"/>
    </xf>
    <xf numFmtId="214" fontId="94" fillId="0" borderId="54">
      <alignment vertical="center"/>
    </xf>
    <xf numFmtId="184" fontId="94" fillId="0" borderId="54">
      <alignment vertical="center"/>
    </xf>
    <xf numFmtId="184" fontId="94" fillId="0" borderId="54">
      <alignment vertical="center"/>
    </xf>
    <xf numFmtId="0" fontId="62" fillId="0" borderId="54">
      <alignment horizontal="distributed" vertical="center" justifyLastLine="1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10" fontId="102" fillId="54" borderId="54" applyNumberFormat="0" applyBorder="0" applyAlignment="0" applyProtection="0"/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9" fontId="77" fillId="0" borderId="54">
      <alignment horizontal="right"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8" fontId="77" fillId="0" borderId="54">
      <alignment vertical="center"/>
    </xf>
    <xf numFmtId="216" fontId="77" fillId="0" borderId="54">
      <alignment vertical="center"/>
    </xf>
    <xf numFmtId="216" fontId="77" fillId="0" borderId="54">
      <alignment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7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5" fontId="77" fillId="0" borderId="54">
      <alignment horizontal="right"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21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184" fontId="77" fillId="0" borderId="54">
      <alignment vertical="center"/>
    </xf>
    <xf numFmtId="218" fontId="77" fillId="0" borderId="48">
      <alignment vertical="center"/>
    </xf>
    <xf numFmtId="216" fontId="77" fillId="0" borderId="48">
      <alignment vertical="center"/>
    </xf>
    <xf numFmtId="219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184" fontId="77" fillId="0" borderId="48">
      <alignment vertical="center"/>
    </xf>
    <xf numFmtId="213" fontId="77" fillId="0" borderId="48">
      <alignment vertical="center"/>
    </xf>
    <xf numFmtId="184" fontId="77" fillId="0" borderId="48">
      <alignment vertical="center"/>
    </xf>
    <xf numFmtId="194" fontId="167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199" fontId="91" fillId="0" borderId="0" applyFont="0" applyFill="0" applyBorder="0" applyAlignment="0" applyProtection="0"/>
    <xf numFmtId="0" fontId="199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189" fillId="81" borderId="70" applyNumberFormat="0" applyBorder="0" applyAlignment="0">
      <alignment horizontal="left" wrapText="1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0" fontId="199" fillId="0" borderId="0">
      <protection locked="0"/>
    </xf>
    <xf numFmtId="0" fontId="3" fillId="0" borderId="0">
      <alignment vertical="center"/>
    </xf>
    <xf numFmtId="214" fontId="77" fillId="0" borderId="48">
      <alignment vertical="center"/>
    </xf>
    <xf numFmtId="0" fontId="3" fillId="0" borderId="0">
      <protection locked="0"/>
    </xf>
    <xf numFmtId="224" fontId="3" fillId="0" borderId="0" applyFill="0" applyBorder="0" applyAlignment="0"/>
    <xf numFmtId="246" fontId="77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88" fontId="167" fillId="0" borderId="0">
      <protection locked="0"/>
    </xf>
    <xf numFmtId="0" fontId="3" fillId="0" borderId="0">
      <protection locked="0"/>
    </xf>
    <xf numFmtId="293" fontId="3" fillId="0" borderId="0" applyFont="0" applyFill="0" applyBorder="0" applyAlignment="0" applyProtection="0"/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90" fontId="167" fillId="0" borderId="0">
      <protection locked="0"/>
    </xf>
    <xf numFmtId="214" fontId="77" fillId="0" borderId="48">
      <alignment vertical="center"/>
    </xf>
    <xf numFmtId="216" fontId="77" fillId="0" borderId="48">
      <alignment vertical="center"/>
    </xf>
    <xf numFmtId="218" fontId="77" fillId="0" borderId="48">
      <alignment vertical="center"/>
    </xf>
    <xf numFmtId="10" fontId="102" fillId="78" borderId="48" applyNumberFormat="0" applyBorder="0" applyAlignment="0" applyProtection="0"/>
    <xf numFmtId="192" fontId="7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214" fontId="77" fillId="0" borderId="48">
      <alignment vertical="center"/>
    </xf>
    <xf numFmtId="219" fontId="77" fillId="0" borderId="48">
      <alignment horizontal="right" vertical="center"/>
    </xf>
    <xf numFmtId="0" fontId="3" fillId="0" borderId="0">
      <protection locked="0"/>
    </xf>
    <xf numFmtId="0" fontId="3" fillId="0" borderId="0"/>
    <xf numFmtId="192" fontId="76" fillId="0" borderId="0">
      <protection locked="0"/>
    </xf>
    <xf numFmtId="0" fontId="39" fillId="60" borderId="0" applyNumberFormat="0" applyBorder="0" applyAlignment="0" applyProtection="0">
      <alignment vertical="center"/>
    </xf>
    <xf numFmtId="312" fontId="3" fillId="0" borderId="0">
      <protection locked="0"/>
    </xf>
    <xf numFmtId="0" fontId="2" fillId="0" borderId="0">
      <alignment vertical="center"/>
    </xf>
    <xf numFmtId="0" fontId="5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4" fontId="61" fillId="0" borderId="0" applyFont="0" applyFill="0" applyBorder="0" applyAlignment="0" applyProtection="0"/>
    <xf numFmtId="0" fontId="3" fillId="0" borderId="0"/>
    <xf numFmtId="0" fontId="175" fillId="0" borderId="54" applyNumberFormat="0">
      <alignment horizontal="center" vertical="center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14" fontId="77" fillId="0" borderId="48">
      <alignment vertical="center"/>
    </xf>
    <xf numFmtId="184" fontId="77" fillId="0" borderId="48">
      <alignment vertical="center"/>
    </xf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/>
    <xf numFmtId="0" fontId="3" fillId="0" borderId="0">
      <protection locked="0"/>
    </xf>
    <xf numFmtId="0" fontId="3" fillId="0" borderId="0">
      <protection locked="0"/>
    </xf>
    <xf numFmtId="266" fontId="62" fillId="0" borderId="0">
      <protection locked="0"/>
    </xf>
    <xf numFmtId="0" fontId="80" fillId="0" borderId="0"/>
    <xf numFmtId="0" fontId="40" fillId="71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199" fillId="0" borderId="0">
      <protection locked="0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312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9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191" fontId="82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218" fontId="172" fillId="0" borderId="34">
      <alignment vertical="center"/>
    </xf>
    <xf numFmtId="0" fontId="134" fillId="53" borderId="0"/>
    <xf numFmtId="0" fontId="3" fillId="0" borderId="0">
      <protection locked="0"/>
    </xf>
    <xf numFmtId="0" fontId="40" fillId="68" borderId="0" applyNumberFormat="0" applyBorder="0" applyAlignment="0" applyProtection="0">
      <alignment vertical="center"/>
    </xf>
    <xf numFmtId="0" fontId="80" fillId="0" borderId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40" fillId="73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192" fontId="76" fillId="0" borderId="0">
      <protection locked="0"/>
    </xf>
    <xf numFmtId="219" fontId="77" fillId="0" borderId="48">
      <alignment horizontal="right" vertical="center"/>
    </xf>
    <xf numFmtId="299" fontId="38" fillId="3" borderId="76" applyBorder="0">
      <alignment horizontal="center"/>
      <protection locked="0"/>
    </xf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8" fillId="53" borderId="76" applyBorder="0">
      <alignment horizontal="center"/>
      <protection locked="0"/>
    </xf>
    <xf numFmtId="217" fontId="77" fillId="0" borderId="48">
      <alignment horizontal="right" vertical="center"/>
    </xf>
    <xf numFmtId="0" fontId="49" fillId="61" borderId="51" applyNumberFormat="0" applyAlignment="0" applyProtection="0">
      <alignment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46" fontId="77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40" fontId="61" fillId="0" borderId="0" applyFont="0" applyFill="0" applyBorder="0" applyAlignment="0" applyProtection="0"/>
    <xf numFmtId="12" fontId="38" fillId="3" borderId="76" applyBorder="0">
      <alignment horizontal="center"/>
      <protection locked="0"/>
    </xf>
    <xf numFmtId="297" fontId="102" fillId="54" borderId="0" applyBorder="0">
      <protection locked="0"/>
    </xf>
    <xf numFmtId="284" fontId="3" fillId="0" borderId="0"/>
    <xf numFmtId="0" fontId="204" fillId="0" borderId="0"/>
    <xf numFmtId="298" fontId="38" fillId="0" borderId="0"/>
    <xf numFmtId="49" fontId="201" fillId="53" borderId="0" applyBorder="0">
      <alignment horizontal="centerContinuous"/>
    </xf>
    <xf numFmtId="191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294" fontId="68" fillId="0" borderId="54">
      <alignment horizontal="center" vertical="center"/>
    </xf>
    <xf numFmtId="218" fontId="77" fillId="0" borderId="48">
      <alignment vertical="center"/>
    </xf>
    <xf numFmtId="49" fontId="102" fillId="54" borderId="0" applyBorder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204" fillId="0" borderId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190" fillId="53" borderId="0"/>
    <xf numFmtId="216" fontId="77" fillId="0" borderId="48">
      <alignment vertical="center"/>
    </xf>
    <xf numFmtId="218" fontId="77" fillId="0" borderId="48">
      <alignment vertical="center"/>
    </xf>
    <xf numFmtId="49" fontId="203" fillId="53" borderId="0" applyBorder="0">
      <alignment horizontal="right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1" fontId="65" fillId="0" borderId="0">
      <protection locked="0"/>
    </xf>
    <xf numFmtId="218" fontId="77" fillId="0" borderId="48">
      <alignment vertical="center"/>
    </xf>
    <xf numFmtId="0" fontId="190" fillId="54" borderId="76" applyBorder="0">
      <alignment horizontal="left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204" fillId="0" borderId="0"/>
    <xf numFmtId="216" fontId="77" fillId="0" borderId="48">
      <alignment vertical="center"/>
    </xf>
    <xf numFmtId="0" fontId="3" fillId="0" borderId="0">
      <protection locked="0"/>
    </xf>
    <xf numFmtId="293" fontId="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/>
    <xf numFmtId="0" fontId="3" fillId="0" borderId="0"/>
    <xf numFmtId="296" fontId="68" fillId="0" borderId="65" applyFont="0" applyFill="0" applyBorder="0" applyAlignment="0" applyProtection="0">
      <alignment vertical="center"/>
    </xf>
    <xf numFmtId="291" fontId="167" fillId="0" borderId="0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5" fontId="77" fillId="0" borderId="48">
      <alignment horizontal="right" vertical="center"/>
    </xf>
    <xf numFmtId="213" fontId="77" fillId="0" borderId="48">
      <alignment vertical="center"/>
    </xf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219" fontId="77" fillId="0" borderId="48">
      <alignment horizontal="right" vertical="center"/>
    </xf>
    <xf numFmtId="0" fontId="192" fillId="53" borderId="0" applyNumberFormat="0" applyFill="0" applyBorder="0"/>
    <xf numFmtId="216" fontId="77" fillId="0" borderId="48">
      <alignment vertical="center"/>
    </xf>
    <xf numFmtId="0" fontId="18" fillId="0" borderId="0" applyFont="0" applyProtection="0">
      <alignment vertical="center"/>
    </xf>
    <xf numFmtId="218" fontId="77" fillId="0" borderId="48">
      <alignment vertical="center"/>
    </xf>
    <xf numFmtId="0" fontId="40" fillId="68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2" fontId="76" fillId="0" borderId="0">
      <protection locked="0"/>
    </xf>
    <xf numFmtId="218" fontId="77" fillId="0" borderId="48">
      <alignment vertical="center"/>
    </xf>
    <xf numFmtId="0" fontId="3" fillId="0" borderId="10">
      <protection locked="0"/>
    </xf>
    <xf numFmtId="217" fontId="77" fillId="0" borderId="48">
      <alignment horizontal="right" vertical="center"/>
    </xf>
    <xf numFmtId="312" fontId="3" fillId="0" borderId="0">
      <protection locked="0"/>
    </xf>
    <xf numFmtId="214" fontId="77" fillId="0" borderId="48">
      <alignment vertical="center"/>
    </xf>
    <xf numFmtId="216" fontId="77" fillId="0" borderId="48">
      <alignment vertical="center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66" fillId="0" borderId="0"/>
    <xf numFmtId="219" fontId="77" fillId="0" borderId="48">
      <alignment horizontal="right" vertical="center"/>
    </xf>
    <xf numFmtId="216" fontId="77" fillId="0" borderId="48">
      <alignment vertical="center"/>
    </xf>
    <xf numFmtId="218" fontId="77" fillId="0" borderId="48">
      <alignment vertical="center"/>
    </xf>
    <xf numFmtId="0" fontId="40" fillId="70" borderId="0" applyNumberFormat="0" applyBorder="0" applyAlignment="0" applyProtection="0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6" fontId="77" fillId="0" borderId="48">
      <alignment vertical="center"/>
    </xf>
    <xf numFmtId="0" fontId="3" fillId="0" borderId="0">
      <protection locked="0"/>
    </xf>
    <xf numFmtId="216" fontId="77" fillId="0" borderId="48">
      <alignment vertical="center"/>
    </xf>
    <xf numFmtId="192" fontId="76" fillId="0" borderId="0">
      <protection locked="0"/>
    </xf>
    <xf numFmtId="218" fontId="77" fillId="0" borderId="48">
      <alignment vertical="center"/>
    </xf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298" fontId="198" fillId="54" borderId="78">
      <alignment horizontal="center"/>
    </xf>
    <xf numFmtId="216" fontId="77" fillId="0" borderId="48">
      <alignment vertical="center"/>
    </xf>
    <xf numFmtId="0" fontId="40" fillId="70" borderId="0" applyNumberFormat="0" applyBorder="0" applyAlignment="0" applyProtection="0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9" fontId="77" fillId="0" borderId="48">
      <alignment horizontal="right" vertical="center"/>
    </xf>
    <xf numFmtId="219" fontId="77" fillId="0" borderId="48">
      <alignment horizontal="right"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7" fontId="77" fillId="0" borderId="48">
      <alignment horizontal="right" vertical="center"/>
    </xf>
    <xf numFmtId="216" fontId="77" fillId="0" borderId="48">
      <alignment vertical="center"/>
    </xf>
    <xf numFmtId="216" fontId="77" fillId="0" borderId="48">
      <alignment vertical="center"/>
    </xf>
    <xf numFmtId="214" fontId="77" fillId="0" borderId="48">
      <alignment vertical="center"/>
    </xf>
    <xf numFmtId="215" fontId="77" fillId="0" borderId="48">
      <alignment horizontal="right" vertical="center"/>
    </xf>
    <xf numFmtId="214" fontId="77" fillId="0" borderId="48">
      <alignment vertical="center"/>
    </xf>
    <xf numFmtId="214" fontId="77" fillId="0" borderId="48">
      <alignment vertical="center"/>
    </xf>
    <xf numFmtId="29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285" fontId="3" fillId="0" borderId="0"/>
    <xf numFmtId="0" fontId="198" fillId="3" borderId="78">
      <alignment horizontal="center" vertical="center"/>
      <protection locked="0"/>
    </xf>
    <xf numFmtId="15" fontId="102" fillId="54" borderId="0" applyBorder="0">
      <protection locked="0"/>
    </xf>
    <xf numFmtId="0" fontId="204" fillId="0" borderId="0"/>
    <xf numFmtId="0" fontId="204" fillId="0" borderId="0"/>
    <xf numFmtId="302" fontId="12" fillId="0" borderId="79" applyFont="0" applyFill="0" applyBorder="0" applyAlignment="0" applyProtection="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0" fontId="130" fillId="0" borderId="56">
      <alignment horizontal="distributed" justifyLastLine="1"/>
    </xf>
    <xf numFmtId="219" fontId="77" fillId="0" borderId="48">
      <alignment horizontal="right"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1" fontId="65" fillId="0" borderId="0">
      <protection locked="0"/>
    </xf>
    <xf numFmtId="219" fontId="77" fillId="0" borderId="48">
      <alignment horizontal="right" vertical="center"/>
    </xf>
    <xf numFmtId="49" fontId="102" fillId="54" borderId="55" applyNumberFormat="0" applyBorder="0"/>
    <xf numFmtId="216" fontId="77" fillId="0" borderId="48">
      <alignment vertical="center"/>
    </xf>
    <xf numFmtId="0" fontId="3" fillId="0" borderId="0">
      <protection locked="0"/>
    </xf>
    <xf numFmtId="215" fontId="77" fillId="0" borderId="48">
      <alignment horizontal="right" vertical="center"/>
    </xf>
    <xf numFmtId="0" fontId="204" fillId="0" borderId="0"/>
    <xf numFmtId="217" fontId="77" fillId="0" borderId="48">
      <alignment horizontal="right" vertical="center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0" fontId="191" fillId="53" borderId="0" applyNumberFormat="0" applyFill="0" applyBorder="0"/>
    <xf numFmtId="217" fontId="77" fillId="0" borderId="48">
      <alignment horizontal="right" vertical="center"/>
    </xf>
    <xf numFmtId="219" fontId="77" fillId="0" borderId="48">
      <alignment horizontal="right" vertical="center"/>
    </xf>
    <xf numFmtId="0" fontId="40" fillId="67" borderId="0" applyNumberFormat="0" applyBorder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2" fontId="76" fillId="0" borderId="0">
      <protection locked="0"/>
    </xf>
    <xf numFmtId="219" fontId="77" fillId="0" borderId="48">
      <alignment horizontal="right" vertical="center"/>
    </xf>
    <xf numFmtId="0" fontId="190" fillId="3" borderId="0">
      <alignment horizontal="left"/>
    </xf>
    <xf numFmtId="216" fontId="77" fillId="0" borderId="48">
      <alignment vertical="center"/>
    </xf>
    <xf numFmtId="312" fontId="3" fillId="0" borderId="0">
      <protection locked="0"/>
    </xf>
    <xf numFmtId="215" fontId="77" fillId="0" borderId="48">
      <alignment horizontal="right" vertical="center"/>
    </xf>
    <xf numFmtId="0" fontId="204" fillId="0" borderId="0"/>
    <xf numFmtId="217" fontId="77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7" fillId="0" borderId="48">
      <alignment vertical="center"/>
    </xf>
    <xf numFmtId="0" fontId="3" fillId="0" borderId="0">
      <protection locked="0"/>
    </xf>
    <xf numFmtId="214" fontId="77" fillId="0" borderId="48">
      <alignment vertical="center"/>
    </xf>
    <xf numFmtId="218" fontId="77" fillId="0" borderId="48">
      <alignment vertical="center"/>
    </xf>
    <xf numFmtId="217" fontId="77" fillId="0" borderId="48">
      <alignment horizontal="right" vertical="center"/>
    </xf>
    <xf numFmtId="214" fontId="185" fillId="0" borderId="34">
      <alignment horizontal="distributed" vertical="center"/>
    </xf>
    <xf numFmtId="219" fontId="77" fillId="0" borderId="48">
      <alignment horizontal="right" vertical="center"/>
    </xf>
    <xf numFmtId="0" fontId="40" fillId="69" borderId="0" applyNumberFormat="0" applyBorder="0" applyAlignment="0" applyProtection="0">
      <alignment vertical="center"/>
    </xf>
    <xf numFmtId="216" fontId="77" fillId="0" borderId="48">
      <alignment vertical="center"/>
    </xf>
    <xf numFmtId="0" fontId="3" fillId="0" borderId="0">
      <protection locked="0"/>
    </xf>
    <xf numFmtId="217" fontId="77" fillId="0" borderId="48">
      <alignment horizontal="right" vertical="center"/>
    </xf>
    <xf numFmtId="0" fontId="3" fillId="0" borderId="0">
      <protection locked="0"/>
    </xf>
    <xf numFmtId="217" fontId="77" fillId="0" borderId="48">
      <alignment horizontal="right" vertical="center"/>
    </xf>
    <xf numFmtId="191" fontId="65" fillId="0" borderId="0">
      <protection locked="0"/>
    </xf>
    <xf numFmtId="219" fontId="77" fillId="0" borderId="48">
      <alignment horizontal="right" vertical="center"/>
    </xf>
    <xf numFmtId="180" fontId="3" fillId="0" borderId="0">
      <alignment horizontal="left"/>
    </xf>
    <xf numFmtId="216" fontId="77" fillId="0" borderId="48">
      <alignment vertical="center"/>
    </xf>
    <xf numFmtId="312" fontId="3" fillId="0" borderId="0">
      <protection locked="0"/>
    </xf>
    <xf numFmtId="215" fontId="77" fillId="0" borderId="48">
      <alignment horizontal="right" vertical="center"/>
    </xf>
    <xf numFmtId="217" fontId="77" fillId="0" borderId="48">
      <alignment horizontal="right" vertical="center"/>
    </xf>
    <xf numFmtId="215" fontId="77" fillId="0" borderId="48">
      <alignment horizontal="right"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8" fillId="3" borderId="61" applyBorder="0">
      <protection locked="0"/>
    </xf>
    <xf numFmtId="0" fontId="3" fillId="0" borderId="0">
      <alignment vertical="center"/>
    </xf>
    <xf numFmtId="0" fontId="39" fillId="0" borderId="0">
      <alignment vertical="center"/>
    </xf>
    <xf numFmtId="9" fontId="62" fillId="0" borderId="0" applyFont="0" applyFill="0" applyBorder="0" applyAlignment="0" applyProtection="0"/>
    <xf numFmtId="0" fontId="38" fillId="0" borderId="0"/>
    <xf numFmtId="0" fontId="38" fillId="0" borderId="0"/>
    <xf numFmtId="9" fontId="18" fillId="0" borderId="0" applyFont="0" applyFill="0" applyBorder="0" applyAlignment="0" applyProtection="0"/>
    <xf numFmtId="0" fontId="38" fillId="53" borderId="76" applyBorder="0">
      <alignment horizontal="center"/>
    </xf>
    <xf numFmtId="12" fontId="38" fillId="78" borderId="77" applyNumberFormat="0" applyBorder="0" applyAlignment="0" applyProtection="0">
      <alignment horizontal="center"/>
    </xf>
    <xf numFmtId="0" fontId="196" fillId="54" borderId="76">
      <alignment horizontal="left"/>
    </xf>
    <xf numFmtId="0" fontId="195" fillId="82" borderId="56" applyBorder="0" applyAlignment="0"/>
    <xf numFmtId="246" fontId="173" fillId="0" borderId="63">
      <alignment vertical="center"/>
    </xf>
    <xf numFmtId="0" fontId="102" fillId="53" borderId="0"/>
    <xf numFmtId="299" fontId="38" fillId="54" borderId="74" applyBorder="0">
      <alignment horizontal="center"/>
    </xf>
    <xf numFmtId="0" fontId="48" fillId="0" borderId="93" applyNumberFormat="0" applyFill="0" applyAlignment="0" applyProtection="0">
      <alignment vertical="center"/>
    </xf>
    <xf numFmtId="282" fontId="3" fillId="0" borderId="0"/>
    <xf numFmtId="263" fontId="62" fillId="0" borderId="0">
      <protection locked="0"/>
    </xf>
    <xf numFmtId="297" fontId="102" fillId="53" borderId="72" applyBorder="0"/>
    <xf numFmtId="49" fontId="188" fillId="53" borderId="0" applyBorder="0">
      <alignment horizontal="right"/>
    </xf>
    <xf numFmtId="43" fontId="187" fillId="0" borderId="0" applyFont="0" applyFill="0" applyBorder="0" applyAlignment="0" applyProtection="0"/>
    <xf numFmtId="41" fontId="187" fillId="0" borderId="0" applyFont="0" applyFill="0" applyBorder="0" applyAlignment="0" applyProtection="0"/>
    <xf numFmtId="180" fontId="63" fillId="0" borderId="0" applyFon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1" fontId="65" fillId="0" borderId="0">
      <protection locked="0"/>
    </xf>
    <xf numFmtId="191" fontId="65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0" fontId="45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76" fontId="169" fillId="0" borderId="34">
      <alignment vertical="center"/>
    </xf>
    <xf numFmtId="0" fontId="39" fillId="59" borderId="0" applyNumberFormat="0" applyBorder="0" applyAlignment="0" applyProtection="0">
      <alignment vertical="center"/>
    </xf>
    <xf numFmtId="0" fontId="14" fillId="0" borderId="34" applyNumberFormat="0" applyFill="0" applyBorder="0" applyProtection="0">
      <alignment horizontal="center" vertical="center"/>
    </xf>
    <xf numFmtId="0" fontId="54" fillId="36" borderId="0" applyNumberFormat="0" applyBorder="0" applyAlignment="0" applyProtection="0">
      <alignment vertical="center"/>
    </xf>
    <xf numFmtId="184" fontId="174" fillId="0" borderId="64">
      <alignment vertical="center"/>
    </xf>
    <xf numFmtId="0" fontId="44" fillId="76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0" fillId="73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61" fillId="0" borderId="0" applyFont="0" applyFill="0" applyBorder="0" applyAlignment="0" applyProtection="0"/>
    <xf numFmtId="312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 applyFill="0" applyBorder="0" applyProtection="0"/>
    <xf numFmtId="0" fontId="54" fillId="36" borderId="0" applyNumberFormat="0" applyBorder="0" applyAlignment="0" applyProtection="0">
      <alignment vertical="center"/>
    </xf>
    <xf numFmtId="0" fontId="48" fillId="0" borderId="66" applyNumberFormat="0" applyFill="0" applyAlignment="0" applyProtection="0">
      <alignment vertical="center"/>
    </xf>
    <xf numFmtId="0" fontId="46" fillId="75" borderId="22" applyNumberFormat="0" applyAlignment="0" applyProtection="0">
      <alignment vertical="center"/>
    </xf>
    <xf numFmtId="0" fontId="44" fillId="7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43" fillId="58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18" fillId="0" borderId="0"/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41" fontId="205" fillId="0" borderId="0" applyFont="0" applyFill="0" applyBorder="0" applyAlignment="0" applyProtection="0">
      <alignment vertical="center"/>
    </xf>
    <xf numFmtId="0" fontId="62" fillId="0" borderId="0"/>
    <xf numFmtId="180" fontId="62" fillId="0" borderId="0" applyFont="0" applyFill="0" applyBorder="0" applyAlignment="0" applyProtection="0"/>
    <xf numFmtId="0" fontId="38" fillId="0" borderId="0"/>
    <xf numFmtId="0" fontId="38" fillId="0" borderId="0"/>
    <xf numFmtId="41" fontId="18" fillId="0" borderId="0" applyFont="0" applyFill="0" applyBorder="0" applyAlignment="0" applyProtection="0"/>
    <xf numFmtId="297" fontId="188" fillId="53" borderId="0"/>
    <xf numFmtId="223" fontId="3" fillId="0" borderId="0">
      <alignment horizontal="center"/>
    </xf>
    <xf numFmtId="0" fontId="38" fillId="53" borderId="76" applyBorder="0">
      <alignment horizontal="center"/>
    </xf>
    <xf numFmtId="0" fontId="202" fillId="53" borderId="0" applyProtection="0">
      <alignment horizontal="centerContinuous" vertical="center"/>
      <protection hidden="1"/>
    </xf>
    <xf numFmtId="0" fontId="38" fillId="3" borderId="61" applyBorder="0">
      <protection locked="0"/>
    </xf>
    <xf numFmtId="0" fontId="11" fillId="53" borderId="62">
      <alignment horizontal="distributed" vertical="center"/>
    </xf>
    <xf numFmtId="0" fontId="197" fillId="53" borderId="0" applyNumberFormat="0" applyFill="0" applyBorder="0"/>
    <xf numFmtId="0" fontId="195" fillId="82" borderId="75" applyBorder="0" applyAlignment="0"/>
    <xf numFmtId="0" fontId="104" fillId="0" borderId="58">
      <alignment horizontal="left" vertical="center"/>
    </xf>
    <xf numFmtId="184" fontId="174" fillId="0" borderId="64">
      <alignment vertical="center"/>
    </xf>
    <xf numFmtId="256" fontId="18" fillId="0" borderId="0" applyFont="0" applyFill="0" applyBorder="0" applyAlignment="0" applyProtection="0"/>
    <xf numFmtId="283" fontId="3" fillId="0" borderId="0"/>
    <xf numFmtId="0" fontId="38" fillId="54" borderId="73" applyBorder="0"/>
    <xf numFmtId="0" fontId="38" fillId="0" borderId="0"/>
    <xf numFmtId="300" fontId="38" fillId="0" borderId="0" applyFont="0" applyFill="0" applyBorder="0" applyAlignment="0" applyProtection="0"/>
    <xf numFmtId="0" fontId="194" fillId="80" borderId="71" applyFont="0" applyBorder="0">
      <alignment horizontal="centerContinuous" vertical="center"/>
    </xf>
    <xf numFmtId="0" fontId="193" fillId="53" borderId="0" applyNumberFormat="0" applyFill="0" applyBorder="0"/>
    <xf numFmtId="191" fontId="65" fillId="0" borderId="0">
      <protection locked="0"/>
    </xf>
    <xf numFmtId="0" fontId="38" fillId="78" borderId="0" applyBorder="0" applyAlignment="0" applyProtection="0"/>
    <xf numFmtId="191" fontId="82" fillId="0" borderId="0">
      <protection locked="0"/>
    </xf>
    <xf numFmtId="192" fontId="76" fillId="0" borderId="0">
      <protection locked="0"/>
    </xf>
    <xf numFmtId="191" fontId="82" fillId="0" borderId="0">
      <protection locked="0"/>
    </xf>
    <xf numFmtId="192" fontId="76" fillId="0" borderId="0">
      <protection locked="0"/>
    </xf>
    <xf numFmtId="44" fontId="187" fillId="0" borderId="0" applyFont="0" applyFill="0" applyBorder="0" applyAlignment="0" applyProtection="0"/>
    <xf numFmtId="42" fontId="187" fillId="0" borderId="0" applyFon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307" fontId="60" fillId="0" borderId="0" applyNumberFormat="0" applyFont="0" applyFill="0" applyBorder="0" applyProtection="0">
      <alignment horizontal="centerContinuous" vertical="center"/>
    </xf>
    <xf numFmtId="0" fontId="3" fillId="0" borderId="0"/>
    <xf numFmtId="0" fontId="39" fillId="36" borderId="0" applyNumberFormat="0" applyBorder="0" applyAlignment="0" applyProtection="0">
      <alignment vertical="center"/>
    </xf>
    <xf numFmtId="0" fontId="38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0" fontId="3" fillId="0" borderId="0">
      <protection locked="0"/>
    </xf>
    <xf numFmtId="192" fontId="76" fillId="0" borderId="0">
      <protection locked="0"/>
    </xf>
    <xf numFmtId="179" fontId="168" fillId="0" borderId="54">
      <alignment vertical="center"/>
    </xf>
    <xf numFmtId="0" fontId="3" fillId="0" borderId="0"/>
    <xf numFmtId="0" fontId="3" fillId="0" borderId="0"/>
    <xf numFmtId="0" fontId="3" fillId="0" borderId="0">
      <protection locked="0"/>
    </xf>
    <xf numFmtId="0" fontId="3" fillId="0" borderId="0"/>
    <xf numFmtId="0" fontId="11" fillId="53" borderId="62">
      <alignment horizontal="distributed" vertical="center"/>
    </xf>
    <xf numFmtId="0" fontId="38" fillId="0" borderId="0"/>
    <xf numFmtId="0" fontId="38" fillId="0" borderId="0"/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3" fontId="60" fillId="0" borderId="0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5" fillId="74" borderId="68" applyNumberFormat="0" applyAlignment="0" applyProtection="0">
      <alignment vertical="center"/>
    </xf>
    <xf numFmtId="0" fontId="185" fillId="0" borderId="34">
      <alignment horizontal="distributed" vertical="center"/>
    </xf>
    <xf numFmtId="179" fontId="183" fillId="0" borderId="0">
      <alignment vertical="center"/>
    </xf>
    <xf numFmtId="246" fontId="173" fillId="0" borderId="63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61" fillId="0" borderId="0" applyFont="0" applyFill="0" applyBorder="0" applyAlignment="0" applyProtection="0"/>
    <xf numFmtId="0" fontId="2" fillId="0" borderId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86" fillId="0" borderId="0">
      <alignment horizontal="center" vertical="center"/>
    </xf>
    <xf numFmtId="180" fontId="130" fillId="0" borderId="57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9" fillId="0" borderId="69">
      <alignment horizontal="center" vertical="center"/>
    </xf>
    <xf numFmtId="0" fontId="184" fillId="0" borderId="0">
      <alignment vertical="center"/>
      <protection locked="0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4" fontId="61" fillId="0" borderId="0" applyFont="0" applyFill="0" applyBorder="0" applyAlignment="0" applyProtection="0"/>
    <xf numFmtId="0" fontId="2" fillId="0" borderId="0">
      <alignment vertical="center"/>
    </xf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69" fillId="0" borderId="0"/>
    <xf numFmtId="0" fontId="38" fillId="0" borderId="0"/>
    <xf numFmtId="0" fontId="38" fillId="0" borderId="0"/>
    <xf numFmtId="0" fontId="69" fillId="0" borderId="0"/>
    <xf numFmtId="0" fontId="80" fillId="0" borderId="0"/>
    <xf numFmtId="0" fontId="80" fillId="0" borderId="0"/>
    <xf numFmtId="0" fontId="209" fillId="0" borderId="0"/>
    <xf numFmtId="0" fontId="209" fillId="0" borderId="0"/>
    <xf numFmtId="0" fontId="209" fillId="0" borderId="0"/>
    <xf numFmtId="0" fontId="38" fillId="0" borderId="0"/>
    <xf numFmtId="0" fontId="38" fillId="0" borderId="0"/>
    <xf numFmtId="0" fontId="3" fillId="0" borderId="0"/>
    <xf numFmtId="0" fontId="80" fillId="0" borderId="0"/>
    <xf numFmtId="0" fontId="80" fillId="0" borderId="0"/>
    <xf numFmtId="0" fontId="69" fillId="0" borderId="0"/>
    <xf numFmtId="0" fontId="38" fillId="0" borderId="0"/>
    <xf numFmtId="0" fontId="69" fillId="0" borderId="0"/>
    <xf numFmtId="0" fontId="38" fillId="0" borderId="0"/>
    <xf numFmtId="0" fontId="38" fillId="0" borderId="0"/>
    <xf numFmtId="0" fontId="3" fillId="0" borderId="0"/>
    <xf numFmtId="0" fontId="69" fillId="0" borderId="0" applyFont="0" applyFill="0" applyBorder="0" applyAlignment="0" applyProtection="0"/>
    <xf numFmtId="0" fontId="80" fillId="0" borderId="0"/>
    <xf numFmtId="0" fontId="38" fillId="0" borderId="0"/>
    <xf numFmtId="0" fontId="80" fillId="0" borderId="0"/>
    <xf numFmtId="0" fontId="69" fillId="0" borderId="0"/>
    <xf numFmtId="0" fontId="38" fillId="0" borderId="0"/>
    <xf numFmtId="0" fontId="38" fillId="0" borderId="0"/>
    <xf numFmtId="0" fontId="80" fillId="0" borderId="0"/>
    <xf numFmtId="0" fontId="80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69" fillId="0" borderId="0"/>
    <xf numFmtId="0" fontId="69" fillId="0" borderId="0"/>
    <xf numFmtId="0" fontId="69" fillId="0" borderId="0"/>
    <xf numFmtId="0" fontId="69" fillId="0" borderId="0" applyFont="0" applyFill="0" applyBorder="0" applyAlignment="0" applyProtection="0"/>
    <xf numFmtId="0" fontId="69" fillId="0" borderId="0"/>
    <xf numFmtId="0" fontId="69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80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69" fillId="0" borderId="0"/>
    <xf numFmtId="0" fontId="38" fillId="0" borderId="0"/>
    <xf numFmtId="0" fontId="80" fillId="0" borderId="0"/>
    <xf numFmtId="0" fontId="38" fillId="0" borderId="0"/>
    <xf numFmtId="0" fontId="199" fillId="0" borderId="0">
      <protection locked="0"/>
    </xf>
    <xf numFmtId="310" fontId="3" fillId="0" borderId="0" applyFont="0" applyFill="0" applyBorder="0" applyProtection="0">
      <alignment vertical="center"/>
    </xf>
    <xf numFmtId="316" fontId="3" fillId="0" borderId="0">
      <alignment vertical="center"/>
    </xf>
    <xf numFmtId="315" fontId="3" fillId="0" borderId="0" applyFont="0" applyFill="0" applyBorder="0" applyAlignment="0" applyProtection="0">
      <alignment vertical="center"/>
    </xf>
    <xf numFmtId="180" fontId="88" fillId="0" borderId="54">
      <alignment vertical="center"/>
    </xf>
    <xf numFmtId="180" fontId="3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88" fillId="0" borderId="54">
      <alignment vertical="center"/>
    </xf>
    <xf numFmtId="180" fontId="3" fillId="0" borderId="54">
      <alignment vertical="center"/>
    </xf>
    <xf numFmtId="180" fontId="38" fillId="0" borderId="54">
      <alignment vertical="center"/>
    </xf>
    <xf numFmtId="199" fontId="62" fillId="0" borderId="0">
      <alignment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0" fontId="18" fillId="0" borderId="0">
      <alignment horizontal="center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77" fillId="0" borderId="0"/>
    <xf numFmtId="3" fontId="210" fillId="0" borderId="81">
      <alignment horizontal="right" vertical="center"/>
    </xf>
    <xf numFmtId="190" fontId="62" fillId="0" borderId="0">
      <alignment horizontal="center" vertical="center"/>
    </xf>
    <xf numFmtId="3" fontId="210" fillId="0" borderId="81">
      <alignment horizontal="right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77" fillId="0" borderId="0"/>
    <xf numFmtId="3" fontId="210" fillId="0" borderId="81">
      <alignment horizontal="right" vertical="center"/>
    </xf>
    <xf numFmtId="3" fontId="210" fillId="0" borderId="81">
      <alignment horizontal="right" vertical="center"/>
    </xf>
    <xf numFmtId="0" fontId="3" fillId="0" borderId="0"/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2" fontId="210" fillId="0" borderId="81">
      <alignment horizontal="right" vertical="center"/>
    </xf>
    <xf numFmtId="0" fontId="65" fillId="0" borderId="0">
      <protection locked="0"/>
    </xf>
    <xf numFmtId="0" fontId="119" fillId="0" borderId="0"/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9" fillId="0" borderId="0">
      <protection locked="0"/>
    </xf>
    <xf numFmtId="191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66" fillId="0" borderId="0"/>
    <xf numFmtId="0" fontId="199" fillId="0" borderId="0">
      <protection locked="0"/>
    </xf>
    <xf numFmtId="0" fontId="65" fillId="0" borderId="0">
      <protection locked="0"/>
    </xf>
    <xf numFmtId="0" fontId="190" fillId="0" borderId="0"/>
    <xf numFmtId="0" fontId="65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0" fontId="199" fillId="0" borderId="0">
      <protection locked="0"/>
    </xf>
    <xf numFmtId="317" fontId="211" fillId="0" borderId="54" applyFont="0" applyFill="0" applyBorder="0">
      <alignment horizontal="right" vertical="center"/>
    </xf>
    <xf numFmtId="318" fontId="207" fillId="0" borderId="54" applyFill="0" applyBorder="0" applyProtection="0">
      <alignment horizontal="right" vertical="center"/>
    </xf>
    <xf numFmtId="0" fontId="212" fillId="54" borderId="2">
      <alignment horizontal="center" wrapText="1"/>
    </xf>
    <xf numFmtId="0" fontId="213" fillId="0" borderId="0" applyNumberFormat="0" applyFill="0" applyBorder="0" applyAlignment="0" applyProtection="0">
      <alignment vertical="top"/>
      <protection locked="0"/>
    </xf>
    <xf numFmtId="0" fontId="62" fillId="0" borderId="0"/>
    <xf numFmtId="3" fontId="97" fillId="0" borderId="69">
      <alignment horizontal="right" vertical="center"/>
    </xf>
    <xf numFmtId="4" fontId="97" fillId="0" borderId="69">
      <alignment horizontal="right" vertical="center"/>
    </xf>
    <xf numFmtId="0" fontId="214" fillId="0" borderId="0" applyAlignment="0">
      <alignment horizontal="right"/>
    </xf>
    <xf numFmtId="0" fontId="198" fillId="0" borderId="0"/>
    <xf numFmtId="0" fontId="215" fillId="0" borderId="0"/>
    <xf numFmtId="0" fontId="216" fillId="0" borderId="0" applyNumberFormat="0" applyFill="0" applyBorder="0" applyAlignment="0" applyProtection="0">
      <alignment vertical="top"/>
      <protection locked="0"/>
    </xf>
    <xf numFmtId="319" fontId="97" fillId="0" borderId="54">
      <alignment vertical="center"/>
    </xf>
    <xf numFmtId="320" fontId="77" fillId="0" borderId="54" applyFill="0" applyBorder="0" applyProtection="0">
      <alignment horizontal="right" vertical="center"/>
    </xf>
    <xf numFmtId="321" fontId="97" fillId="0" borderId="54">
      <alignment horizontal="right" vertical="center"/>
    </xf>
    <xf numFmtId="322" fontId="97" fillId="0" borderId="54">
      <alignment vertical="center"/>
    </xf>
    <xf numFmtId="323" fontId="97" fillId="0" borderId="54">
      <alignment vertical="center"/>
    </xf>
    <xf numFmtId="324" fontId="207" fillId="0" borderId="54" applyFont="0" applyFill="0" applyBorder="0">
      <alignment horizontal="right" vertical="center"/>
    </xf>
    <xf numFmtId="0" fontId="217" fillId="53" borderId="0" applyNumberFormat="0" applyFont="0" applyFill="0" applyBorder="0" applyAlignment="0">
      <alignment vertical="center"/>
    </xf>
    <xf numFmtId="0" fontId="38" fillId="0" borderId="0"/>
    <xf numFmtId="225" fontId="60" fillId="0" borderId="0">
      <alignment vertical="center"/>
    </xf>
    <xf numFmtId="325" fontId="60" fillId="0" borderId="0">
      <alignment vertical="center"/>
    </xf>
    <xf numFmtId="325" fontId="60" fillId="0" borderId="0">
      <alignment vertical="distributed"/>
    </xf>
    <xf numFmtId="49" fontId="218" fillId="0" borderId="0" applyFill="0" applyBorder="0" applyProtection="0">
      <alignment horizontal="centerContinuous" vertical="center"/>
    </xf>
    <xf numFmtId="326" fontId="62" fillId="0" borderId="54" applyFont="0" applyFill="0" applyBorder="0" applyProtection="0">
      <alignment horizontal="right" vertical="center"/>
    </xf>
    <xf numFmtId="327" fontId="62" fillId="0" borderId="54" applyFont="0" applyFill="0" applyBorder="0">
      <alignment horizontal="right" vertical="center"/>
    </xf>
    <xf numFmtId="328" fontId="207" fillId="0" borderId="54" applyFont="0" applyFill="0" applyBorder="0">
      <alignment horizontal="right" vertical="center"/>
    </xf>
    <xf numFmtId="41" fontId="206" fillId="0" borderId="34">
      <alignment horizontal="center" vertical="center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80" fontId="69" fillId="0" borderId="69">
      <alignment vertical="center"/>
    </xf>
    <xf numFmtId="39" fontId="207" fillId="0" borderId="54" applyFont="0" applyFill="0" applyBorder="0">
      <alignment horizontal="right" vertical="center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329" fontId="62" fillId="0" borderId="0" applyFont="0" applyFill="0" applyBorder="0" applyProtection="0">
      <alignment horizontal="center" vertical="center"/>
    </xf>
    <xf numFmtId="330" fontId="62" fillId="0" borderId="0" applyFont="0" applyFill="0" applyBorder="0" applyProtection="0">
      <alignment horizontal="center" vertical="center"/>
    </xf>
    <xf numFmtId="0" fontId="120" fillId="0" borderId="0"/>
    <xf numFmtId="0" fontId="80" fillId="0" borderId="0"/>
    <xf numFmtId="331" fontId="97" fillId="0" borderId="54" applyBorder="0">
      <alignment vertical="center"/>
    </xf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62" fillId="0" borderId="0" applyFont="0" applyFill="0" applyBorder="0" applyAlignment="0" applyProtection="0"/>
    <xf numFmtId="0" fontId="3" fillId="0" borderId="0" applyFont="0" applyFill="0" applyBorder="0" applyAlignment="0" applyProtection="0"/>
    <xf numFmtId="311" fontId="3" fillId="0" borderId="0" applyFont="0" applyFill="0" applyBorder="0" applyAlignment="0" applyProtection="0"/>
    <xf numFmtId="0" fontId="88" fillId="0" borderId="0" applyNumberFormat="0" applyBorder="0" applyAlignment="0">
      <alignment horizontal="centerContinuous" vertical="center"/>
    </xf>
    <xf numFmtId="0" fontId="122" fillId="84" borderId="0"/>
    <xf numFmtId="1" fontId="130" fillId="78" borderId="0" applyNumberFormat="0" applyFont="0" applyFill="0" applyBorder="0" applyAlignment="0">
      <alignment vertical="center"/>
    </xf>
    <xf numFmtId="0" fontId="217" fillId="53" borderId="0" applyNumberFormat="0" applyFont="0" applyFill="0" applyBorder="0" applyAlignment="0">
      <alignment vertical="center"/>
    </xf>
    <xf numFmtId="1" fontId="219" fillId="78" borderId="0" applyNumberFormat="0" applyFont="0" applyFill="0" applyBorder="0" applyAlignment="0">
      <alignment vertical="center"/>
    </xf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226" fontId="62" fillId="0" borderId="0" applyFont="0" applyFill="0" applyBorder="0" applyProtection="0">
      <alignment vertical="center"/>
    </xf>
    <xf numFmtId="38" fontId="60" fillId="0" borderId="0" applyFont="0" applyFill="0" applyBorder="0" applyProtection="0">
      <alignment vertical="center"/>
    </xf>
    <xf numFmtId="191" fontId="82" fillId="0" borderId="0">
      <protection locked="0"/>
    </xf>
    <xf numFmtId="225" fontId="69" fillId="0" borderId="59"/>
    <xf numFmtId="332" fontId="61" fillId="0" borderId="0" applyFont="0" applyFill="0" applyBorder="0" applyAlignment="0" applyProtection="0"/>
    <xf numFmtId="333" fontId="61" fillId="0" borderId="0" applyFont="0" applyFill="0" applyBorder="0" applyAlignment="0" applyProtection="0"/>
    <xf numFmtId="334" fontId="61" fillId="0" borderId="0" applyFon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82" fillId="0" borderId="0">
      <protection locked="0"/>
    </xf>
    <xf numFmtId="0" fontId="3" fillId="0" borderId="0"/>
    <xf numFmtId="0" fontId="220" fillId="0" borderId="0" applyNumberFormat="0" applyFill="0" applyBorder="0" applyAlignment="0" applyProtection="0">
      <alignment vertical="top"/>
      <protection locked="0"/>
    </xf>
    <xf numFmtId="180" fontId="62" fillId="0" borderId="83"/>
    <xf numFmtId="0" fontId="57" fillId="0" borderId="0">
      <alignment vertical="center"/>
    </xf>
    <xf numFmtId="0" fontId="222" fillId="0" borderId="0"/>
    <xf numFmtId="41" fontId="222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192" fontId="76" fillId="0" borderId="0">
      <protection locked="0"/>
    </xf>
    <xf numFmtId="0" fontId="223" fillId="0" borderId="0">
      <alignment vertical="center"/>
    </xf>
    <xf numFmtId="0" fontId="18" fillId="0" borderId="0"/>
    <xf numFmtId="0" fontId="39" fillId="57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39" fillId="6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39" fillId="6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39" fillId="65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40" fillId="6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40" fillId="7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40" fillId="7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40" fillId="68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42" fillId="74" borderId="60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148" fillId="7" borderId="14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39" fillId="9" borderId="18" applyNumberFormat="0" applyFont="0" applyAlignment="0" applyProtection="0">
      <alignment vertical="center"/>
    </xf>
    <xf numFmtId="0" fontId="44" fillId="7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>
      <alignment vertical="center"/>
    </xf>
    <xf numFmtId="251" fontId="18" fillId="0" borderId="4" applyBorder="0"/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>
      <alignment vertical="center"/>
    </xf>
    <xf numFmtId="0" fontId="46" fillId="75" borderId="22" applyNumberFormat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152" fillId="8" borderId="17" applyNumberFormat="0" applyAlignment="0" applyProtection="0">
      <alignment vertical="center"/>
    </xf>
    <xf numFmtId="0" fontId="152" fillId="8" borderId="17" applyNumberFormat="0" applyAlignment="0" applyProtection="0">
      <alignment vertical="center"/>
    </xf>
    <xf numFmtId="185" fontId="18" fillId="0" borderId="4"/>
    <xf numFmtId="259" fontId="18" fillId="0" borderId="4"/>
    <xf numFmtId="41" fontId="18" fillId="0" borderId="0" applyFont="0" applyFill="0" applyBorder="0" applyAlignment="0" applyProtection="0"/>
    <xf numFmtId="180" fontId="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47" fillId="0" borderId="23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153" fillId="0" borderId="16" applyNumberFormat="0" applyFill="0" applyAlignment="0" applyProtection="0">
      <alignment vertical="center"/>
    </xf>
    <xf numFmtId="0" fontId="48" fillId="0" borderId="66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154" fillId="0" borderId="19" applyNumberFormat="0" applyFill="0" applyAlignment="0" applyProtection="0">
      <alignment vertical="center"/>
    </xf>
    <xf numFmtId="0" fontId="49" fillId="61" borderId="60" applyNumberFormat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155" fillId="6" borderId="14" applyNumberFormat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157" fillId="0" borderId="1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8" fillId="0" borderId="12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9" fillId="0" borderId="13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5" fillId="74" borderId="68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160" fillId="7" borderId="1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>
      <alignment vertical="center"/>
    </xf>
    <xf numFmtId="0" fontId="11" fillId="0" borderId="0"/>
    <xf numFmtId="0" fontId="39" fillId="0" borderId="0">
      <alignment vertical="center"/>
    </xf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8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1" fontId="223" fillId="0" borderId="0" applyFont="0" applyFill="0" applyBorder="0" applyAlignment="0" applyProtection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3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41" fontId="18" fillId="0" borderId="0" applyFont="0" applyFill="0" applyBorder="0" applyAlignment="0" applyProtection="0"/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62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53" fillId="0" borderId="27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0" fontId="38" fillId="53" borderId="76" applyBorder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299" fontId="38" fillId="3" borderId="76" applyBorder="0">
      <alignment horizontal="center"/>
      <protection locked="0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299" fontId="38" fillId="3" borderId="76" applyBorder="0">
      <alignment horizontal="center"/>
      <protection locked="0"/>
    </xf>
    <xf numFmtId="0" fontId="196" fillId="54" borderId="76">
      <alignment horizontal="left"/>
    </xf>
    <xf numFmtId="0" fontId="38" fillId="5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0" fontId="38" fillId="53" borderId="76" applyBorder="0">
      <alignment horizontal="center"/>
    </xf>
    <xf numFmtId="0" fontId="38" fillId="53" borderId="76" applyBorder="0">
      <alignment horizontal="center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3" borderId="76" applyBorder="0">
      <alignment horizontal="center"/>
      <protection locked="0"/>
    </xf>
    <xf numFmtId="0" fontId="196" fillId="54" borderId="76">
      <alignment horizontal="left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90" fillId="54" borderId="76" applyBorder="0">
      <alignment horizontal="left"/>
    </xf>
    <xf numFmtId="12" fontId="38" fillId="3" borderId="76" applyBorder="0">
      <alignment horizontal="center"/>
      <protection locked="0"/>
    </xf>
    <xf numFmtId="12" fontId="38" fillId="3" borderId="76" applyBorder="0">
      <alignment horizontal="center"/>
      <protection locked="0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12" fontId="38" fillId="3" borderId="76" applyBorder="0">
      <alignment horizontal="center"/>
      <protection locked="0"/>
    </xf>
    <xf numFmtId="299" fontId="38" fillId="3" borderId="76" applyBorder="0">
      <alignment horizontal="center"/>
      <protection locked="0"/>
    </xf>
    <xf numFmtId="0" fontId="196" fillId="54" borderId="76">
      <alignment horizontal="left"/>
    </xf>
    <xf numFmtId="0" fontId="53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8" fillId="53" borderId="76" applyBorder="0">
      <alignment horizontal="center"/>
    </xf>
    <xf numFmtId="0" fontId="50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41" fontId="39" fillId="0" borderId="0" applyFon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3" fillId="0" borderId="10">
      <protection locked="0"/>
    </xf>
    <xf numFmtId="0" fontId="53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3" fillId="0" borderId="10">
      <protection locked="0"/>
    </xf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108" fillId="0" borderId="1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225" fontId="80" fillId="0" borderId="0" applyFont="0" applyFill="0" applyBorder="0" applyAlignment="0" applyProtection="0"/>
    <xf numFmtId="225" fontId="8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7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0" fontId="224" fillId="0" borderId="0">
      <alignment vertical="center"/>
    </xf>
    <xf numFmtId="0" fontId="18" fillId="0" borderId="0"/>
    <xf numFmtId="225" fontId="80" fillId="0" borderId="0" applyFont="0" applyFill="0" applyBorder="0" applyAlignment="0" applyProtection="0"/>
    <xf numFmtId="337" fontId="3" fillId="0" borderId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24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77" fillId="0" borderId="0">
      <alignment vertical="center"/>
    </xf>
    <xf numFmtId="0" fontId="225" fillId="0" borderId="0">
      <alignment vertical="center"/>
    </xf>
    <xf numFmtId="0" fontId="77" fillId="0" borderId="0">
      <alignment vertical="center"/>
    </xf>
    <xf numFmtId="40" fontId="61" fillId="0" borderId="0" applyFont="0" applyFill="0" applyBorder="0" applyAlignment="0" applyProtection="0"/>
    <xf numFmtId="40" fontId="3" fillId="0" borderId="0" applyFill="0" applyBorder="0" applyAlignment="0" applyProtection="0"/>
    <xf numFmtId="338" fontId="3" fillId="0" borderId="0" applyFont="0" applyFill="0" applyBorder="0" applyAlignment="0" applyProtection="0"/>
    <xf numFmtId="180" fontId="38" fillId="0" borderId="0" applyFont="0" applyFill="0" applyBorder="0" applyAlignment="0" applyProtection="0"/>
    <xf numFmtId="38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69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80" fillId="0" borderId="0"/>
    <xf numFmtId="0" fontId="38" fillId="0" borderId="0"/>
    <xf numFmtId="0" fontId="38" fillId="0" borderId="0"/>
    <xf numFmtId="0" fontId="3" fillId="0" borderId="0"/>
    <xf numFmtId="0" fontId="80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/>
    <xf numFmtId="0" fontId="38" fillId="0" borderId="0"/>
    <xf numFmtId="192" fontId="76" fillId="0" borderId="0">
      <protection locked="0"/>
    </xf>
    <xf numFmtId="192" fontId="76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Font="0" applyFill="0" applyBorder="0" applyAlignment="0" applyProtection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9" fontId="226" fillId="0" borderId="0" applyFont="0" applyFill="0" applyBorder="0" applyAlignment="0" applyProtection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225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6" fillId="0" borderId="0">
      <protection locked="0"/>
    </xf>
    <xf numFmtId="192" fontId="76" fillId="0" borderId="0">
      <protection locked="0"/>
    </xf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6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6" fillId="0" borderId="0">
      <protection locked="0"/>
    </xf>
    <xf numFmtId="192" fontId="76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62" fillId="0" borderId="0" applyFont="0" applyFill="0" applyBorder="0" applyAlignment="0" applyProtection="0"/>
    <xf numFmtId="340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340" fontId="226" fillId="0" borderId="0" applyFont="0" applyFill="0" applyBorder="0" applyAlignment="0" applyProtection="0"/>
    <xf numFmtId="41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339" fontId="226" fillId="0" borderId="0" applyFont="0" applyFill="0" applyBorder="0" applyAlignment="0" applyProtection="0"/>
    <xf numFmtId="43" fontId="2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55" fillId="74" borderId="95" applyNumberFormat="0" applyAlignment="0" applyProtection="0">
      <alignment vertical="center"/>
    </xf>
    <xf numFmtId="0" fontId="177" fillId="0" borderId="63">
      <alignment vertical="center"/>
    </xf>
    <xf numFmtId="4" fontId="65" fillId="0" borderId="0">
      <protection locked="0"/>
    </xf>
    <xf numFmtId="179" fontId="12" fillId="42" borderId="92" applyBorder="0" applyProtection="0">
      <alignment vertical="center"/>
    </xf>
    <xf numFmtId="214" fontId="177" fillId="0" borderId="94">
      <alignment vertical="center"/>
    </xf>
    <xf numFmtId="49" fontId="18" fillId="0" borderId="91" applyNumberFormat="0" applyAlignment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80" fillId="0" borderId="0"/>
    <xf numFmtId="0" fontId="38" fillId="0" borderId="0"/>
    <xf numFmtId="0" fontId="69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225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191" fontId="199" fillId="0" borderId="0">
      <protection locked="0"/>
    </xf>
    <xf numFmtId="0" fontId="77" fillId="0" borderId="0">
      <alignment vertical="center"/>
    </xf>
    <xf numFmtId="0" fontId="77" fillId="0" borderId="0">
      <alignment vertical="center"/>
    </xf>
    <xf numFmtId="191" fontId="199" fillId="0" borderId="0">
      <protection locked="0"/>
    </xf>
    <xf numFmtId="191" fontId="199" fillId="0" borderId="0">
      <protection locked="0"/>
    </xf>
    <xf numFmtId="0" fontId="227" fillId="0" borderId="36"/>
    <xf numFmtId="0" fontId="228" fillId="0" borderId="36"/>
    <xf numFmtId="3" fontId="210" fillId="0" borderId="81">
      <alignment horizontal="right" vertical="center"/>
    </xf>
    <xf numFmtId="337" fontId="3" fillId="0" borderId="0" applyFill="0" applyBorder="0" applyAlignment="0" applyProtection="0"/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1">
      <alignment horizontal="right" vertical="center"/>
    </xf>
    <xf numFmtId="3" fontId="210" fillId="0" borderId="81">
      <alignment horizontal="right" vertical="center"/>
    </xf>
    <xf numFmtId="3" fontId="210" fillId="0" borderId="87">
      <alignment horizontal="right" vertical="center"/>
    </xf>
    <xf numFmtId="3" fontId="210" fillId="0" borderId="81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3" fontId="210" fillId="0" borderId="87">
      <alignment horizontal="right" vertical="center"/>
    </xf>
    <xf numFmtId="190" fontId="62" fillId="0" borderId="0">
      <alignment horizontal="center" vertical="center"/>
    </xf>
    <xf numFmtId="341" fontId="62" fillId="0" borderId="0">
      <alignment horizontal="center" vertical="center"/>
    </xf>
    <xf numFmtId="180" fontId="62" fillId="0" borderId="84" applyBorder="0"/>
    <xf numFmtId="337" fontId="3" fillId="0" borderId="0" applyFill="0" applyBorder="0" applyAlignment="0" applyProtection="0"/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180" fontId="62" fillId="0" borderId="84" applyBorder="0"/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1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2" fontId="210" fillId="0" borderId="87">
      <alignment horizontal="right" vertical="center"/>
    </xf>
    <xf numFmtId="180" fontId="62" fillId="0" borderId="84" applyBorder="0"/>
    <xf numFmtId="0" fontId="62" fillId="0" borderId="84" applyBorder="0"/>
    <xf numFmtId="225" fontId="190" fillId="0" borderId="0" applyFont="0" applyFill="0" applyBorder="0" applyAlignment="0" applyProtection="0"/>
    <xf numFmtId="191" fontId="199" fillId="0" borderId="0">
      <protection locked="0"/>
    </xf>
    <xf numFmtId="337" fontId="3" fillId="0" borderId="0" applyFill="0" applyBorder="0" applyAlignment="0" applyProtection="0"/>
    <xf numFmtId="40" fontId="61" fillId="0" borderId="0" applyFont="0" applyFill="0" applyBorder="0" applyAlignment="0" applyProtection="0"/>
    <xf numFmtId="40" fontId="3" fillId="0" borderId="0" applyFill="0" applyBorder="0" applyAlignment="0" applyProtection="0"/>
    <xf numFmtId="225" fontId="80" fillId="0" borderId="0" applyFont="0" applyFill="0" applyBorder="0" applyAlignment="0" applyProtection="0"/>
    <xf numFmtId="0" fontId="38" fillId="0" borderId="0" applyFont="0" applyFill="0" applyBorder="0" applyAlignment="0" applyProtection="0"/>
    <xf numFmtId="342" fontId="66" fillId="0" borderId="0" applyFont="0" applyFill="0" applyBorder="0" applyAlignment="0" applyProtection="0"/>
    <xf numFmtId="343" fontId="66" fillId="0" borderId="0" applyFont="0" applyFill="0" applyBorder="0" applyAlignment="0" applyProtection="0"/>
    <xf numFmtId="191" fontId="199" fillId="0" borderId="0">
      <protection locked="0"/>
    </xf>
    <xf numFmtId="344" fontId="3" fillId="0" borderId="0" applyFont="0" applyFill="0" applyBorder="0" applyAlignment="0" applyProtection="0"/>
    <xf numFmtId="329" fontId="3" fillId="0" borderId="0" applyFont="0" applyFill="0" applyBorder="0" applyAlignment="0" applyProtection="0"/>
    <xf numFmtId="191" fontId="199" fillId="0" borderId="0">
      <protection locked="0"/>
    </xf>
    <xf numFmtId="191" fontId="199" fillId="0" borderId="0">
      <protection locked="0"/>
    </xf>
    <xf numFmtId="0" fontId="5" fillId="0" borderId="0" applyNumberForma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63" fillId="0" borderId="0"/>
    <xf numFmtId="0" fontId="119" fillId="0" borderId="0"/>
    <xf numFmtId="0" fontId="229" fillId="0" borderId="0" applyFill="0" applyBorder="0" applyAlignment="0"/>
    <xf numFmtId="0" fontId="42" fillId="74" borderId="60" applyNumberFormat="0" applyAlignment="0" applyProtection="0">
      <alignment vertical="center"/>
    </xf>
    <xf numFmtId="191" fontId="199" fillId="0" borderId="32">
      <protection locked="0"/>
    </xf>
    <xf numFmtId="336" fontId="62" fillId="0" borderId="0">
      <protection locked="0"/>
    </xf>
    <xf numFmtId="190" fontId="119" fillId="0" borderId="0" applyFont="0" applyFill="0" applyBorder="0" applyAlignment="0" applyProtection="0"/>
    <xf numFmtId="268" fontId="80" fillId="0" borderId="0"/>
    <xf numFmtId="0" fontId="62" fillId="0" borderId="0" applyFont="0" applyFill="0" applyBorder="0" applyAlignment="0" applyProtection="0"/>
    <xf numFmtId="0" fontId="3" fillId="0" borderId="0" applyFill="0" applyBorder="0" applyAlignment="0" applyProtection="0"/>
    <xf numFmtId="0" fontId="38" fillId="0" borderId="0" applyFont="0" applyFill="0" applyBorder="0" applyAlignment="0" applyProtection="0"/>
    <xf numFmtId="336" fontId="62" fillId="0" borderId="0">
      <protection locked="0"/>
    </xf>
    <xf numFmtId="0" fontId="3" fillId="0" borderId="0" applyFont="0" applyFill="0" applyBorder="0" applyAlignment="0" applyProtection="0"/>
    <xf numFmtId="0" fontId="3" fillId="0" borderId="0"/>
    <xf numFmtId="336" fontId="62" fillId="0" borderId="0">
      <protection locked="0"/>
    </xf>
    <xf numFmtId="0" fontId="61" fillId="0" borderId="0" applyFont="0" applyFill="0" applyBorder="0" applyAlignment="0" applyProtection="0"/>
    <xf numFmtId="187" fontId="3" fillId="0" borderId="0"/>
    <xf numFmtId="345" fontId="190" fillId="0" borderId="0" applyFill="0" applyBorder="0">
      <alignment horizontal="centerContinuous"/>
    </xf>
    <xf numFmtId="191" fontId="199" fillId="0" borderId="0">
      <protection locked="0"/>
    </xf>
    <xf numFmtId="191" fontId="199" fillId="0" borderId="0">
      <protection locked="0"/>
    </xf>
    <xf numFmtId="180" fontId="38" fillId="0" borderId="0" applyFont="0" applyFill="0" applyBorder="0" applyAlignment="0" applyProtection="0"/>
    <xf numFmtId="256" fontId="3" fillId="0" borderId="0" applyFont="0" applyFill="0" applyBorder="0" applyAlignment="0" applyProtection="0"/>
    <xf numFmtId="336" fontId="62" fillId="0" borderId="0">
      <protection locked="0"/>
    </xf>
    <xf numFmtId="346" fontId="62" fillId="0" borderId="0"/>
    <xf numFmtId="0" fontId="3" fillId="0" borderId="0" applyFill="0" applyBorder="0" applyAlignment="0" applyProtection="0"/>
    <xf numFmtId="38" fontId="102" fillId="78" borderId="0" applyNumberFormat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10" fontId="102" fillId="78" borderId="54" applyNumberFormat="0" applyBorder="0" applyAlignment="0" applyProtection="0"/>
    <xf numFmtId="0" fontId="38" fillId="3" borderId="61" applyBorder="0">
      <protection locked="0"/>
    </xf>
    <xf numFmtId="0" fontId="165" fillId="0" borderId="3" applyFont="0" applyBorder="0" applyAlignment="0">
      <alignment horizontal="center" vertical="center"/>
    </xf>
    <xf numFmtId="325" fontId="3" fillId="0" borderId="0">
      <alignment horizontal="left"/>
    </xf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347" fontId="61" fillId="0" borderId="0" applyFont="0" applyFill="0" applyBorder="0" applyAlignment="0" applyProtection="0"/>
    <xf numFmtId="348" fontId="61" fillId="0" borderId="0" applyFont="0" applyFill="0" applyBorder="0" applyAlignment="0" applyProtection="0"/>
    <xf numFmtId="185" fontId="175" fillId="0" borderId="0">
      <alignment horizontal="centerContinuous" vertical="center"/>
    </xf>
    <xf numFmtId="225" fontId="38" fillId="0" borderId="0" applyFont="0" applyFill="0" applyBorder="0" applyAlignment="0" applyProtection="0"/>
    <xf numFmtId="337" fontId="3" fillId="0" borderId="0" applyFill="0" applyBorder="0" applyAlignment="0" applyProtection="0"/>
    <xf numFmtId="0" fontId="62" fillId="0" borderId="0"/>
    <xf numFmtId="0" fontId="38" fillId="0" borderId="0"/>
    <xf numFmtId="0" fontId="3" fillId="77" borderId="61" applyNumberFormat="0" applyFont="0" applyAlignment="0" applyProtection="0">
      <alignment vertical="center"/>
    </xf>
    <xf numFmtId="0" fontId="38" fillId="0" borderId="0" applyFont="0" applyFill="0" applyBorder="0" applyAlignment="0" applyProtection="0"/>
    <xf numFmtId="0" fontId="3" fillId="0" borderId="0" applyFill="0" applyBorder="0" applyAlignment="0" applyProtection="0"/>
    <xf numFmtId="40" fontId="61" fillId="0" borderId="0" applyFont="0" applyFill="0" applyBorder="0" applyAlignment="0" applyProtection="0"/>
    <xf numFmtId="0" fontId="55" fillId="74" borderId="68" applyNumberFormat="0" applyAlignment="0" applyProtection="0">
      <alignment vertical="center"/>
    </xf>
    <xf numFmtId="336" fontId="62" fillId="0" borderId="0">
      <protection locked="0"/>
    </xf>
    <xf numFmtId="281" fontId="3" fillId="0" borderId="0">
      <protection locked="0"/>
    </xf>
    <xf numFmtId="225" fontId="190" fillId="0" borderId="0" applyFont="0" applyFill="0" applyBorder="0" applyAlignment="0" applyProtection="0"/>
    <xf numFmtId="225" fontId="190" fillId="0" borderId="0" applyFont="0" applyFill="0" applyBorder="0" applyAlignment="0" applyProtection="0"/>
    <xf numFmtId="38" fontId="61" fillId="0" borderId="0" applyFont="0" applyFill="0" applyBorder="0" applyAlignment="0" applyProtection="0"/>
    <xf numFmtId="349" fontId="3" fillId="0" borderId="0" applyFont="0" applyFill="0" applyBorder="0" applyAlignment="0" applyProtection="0"/>
    <xf numFmtId="225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350" fontId="3" fillId="0" borderId="0" applyFill="0" applyBorder="0" applyAlignment="0" applyProtection="0"/>
    <xf numFmtId="351" fontId="12" fillId="0" borderId="34" applyFont="0" applyBorder="0">
      <alignment horizontal="center" vertical="center"/>
    </xf>
    <xf numFmtId="40" fontId="61" fillId="0" borderId="0" applyFont="0" applyFill="0" applyBorder="0" applyAlignment="0" applyProtection="0"/>
    <xf numFmtId="352" fontId="3" fillId="0" borderId="0">
      <alignment horizontal="center"/>
    </xf>
    <xf numFmtId="0" fontId="111" fillId="53" borderId="0">
      <alignment horizontal="centerContinuous"/>
    </xf>
    <xf numFmtId="353" fontId="190" fillId="0" borderId="0" applyFill="0" applyBorder="0">
      <alignment horizontal="centerContinuous"/>
    </xf>
    <xf numFmtId="336" fontId="62" fillId="0" borderId="42">
      <protection locked="0"/>
    </xf>
    <xf numFmtId="0" fontId="230" fillId="0" borderId="0" applyNumberFormat="0" applyFill="0" applyBorder="0" applyAlignment="0" applyProtection="0"/>
    <xf numFmtId="292" fontId="231" fillId="0" borderId="34">
      <alignment vertical="center"/>
    </xf>
    <xf numFmtId="292" fontId="231" fillId="0" borderId="34">
      <alignment vertical="center"/>
    </xf>
    <xf numFmtId="0" fontId="128" fillId="0" borderId="88" applyBorder="0">
      <alignment horizontal="distributed"/>
      <protection locked="0"/>
    </xf>
    <xf numFmtId="3" fontId="161" fillId="0" borderId="34" applyNumberFormat="0" applyAlignment="0">
      <alignment vertical="center"/>
    </xf>
    <xf numFmtId="354" fontId="3" fillId="0" borderId="0" applyFill="0" applyBorder="0">
      <alignment horizontal="center" vertical="center"/>
    </xf>
    <xf numFmtId="179" fontId="3" fillId="0" borderId="89" applyFill="0" applyBorder="0">
      <alignment horizontal="center" vertical="center"/>
      <protection locked="0"/>
    </xf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280" fontId="3" fillId="0" borderId="90">
      <alignment horizontal="center"/>
      <protection locked="0"/>
    </xf>
    <xf numFmtId="286" fontId="3" fillId="0" borderId="90">
      <alignment horizontal="center"/>
      <protection locked="0"/>
    </xf>
    <xf numFmtId="280" fontId="3" fillId="0" borderId="90">
      <alignment horizontal="center"/>
      <protection locked="0"/>
    </xf>
    <xf numFmtId="281" fontId="3" fillId="0" borderId="90">
      <alignment horizontal="center"/>
      <protection locked="0"/>
    </xf>
    <xf numFmtId="251" fontId="3" fillId="0" borderId="55" applyFill="0" applyBorder="0">
      <alignment horizontal="center" vertical="center"/>
      <protection locked="0"/>
    </xf>
    <xf numFmtId="0" fontId="232" fillId="0" borderId="0" applyProtection="0"/>
    <xf numFmtId="355" fontId="183" fillId="0" borderId="85">
      <alignment horizontal="center" vertical="center"/>
    </xf>
    <xf numFmtId="191" fontId="82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9" fontId="73" fillId="0" borderId="0" applyFont="0" applyFill="0" applyBorder="0" applyAlignment="0" applyProtection="0">
      <alignment vertical="center"/>
    </xf>
    <xf numFmtId="0" fontId="62" fillId="0" borderId="0"/>
    <xf numFmtId="360" fontId="122" fillId="0" borderId="4" applyBorder="0"/>
    <xf numFmtId="49" fontId="128" fillId="0" borderId="59" applyFill="0" applyBorder="0">
      <alignment horizontal="center" vertical="center"/>
      <protection locked="0"/>
    </xf>
    <xf numFmtId="0" fontId="121" fillId="0" borderId="0" applyNumberFormat="0" applyFont="0" applyFill="0" applyBorder="0" applyProtection="0">
      <alignment horizontal="centerContinuous" vertical="center"/>
    </xf>
    <xf numFmtId="0" fontId="3" fillId="0" borderId="0" applyNumberFormat="0" applyFill="0" applyBorder="0" applyProtection="0">
      <alignment horizontal="center" vertical="center"/>
    </xf>
    <xf numFmtId="0" fontId="121" fillId="0" borderId="0" applyNumberFormat="0" applyFont="0" applyFill="0" applyBorder="0" applyProtection="0">
      <alignment horizontal="centerContinuous" vertical="center"/>
    </xf>
    <xf numFmtId="246" fontId="121" fillId="0" borderId="0" applyNumberFormat="0" applyFont="0" applyFill="0" applyBorder="0" applyProtection="0">
      <alignment horizontal="centerContinuous" vertical="center"/>
    </xf>
    <xf numFmtId="246" fontId="234" fillId="0" borderId="63">
      <alignment vertical="center"/>
    </xf>
    <xf numFmtId="0" fontId="217" fillId="0" borderId="0" applyProtection="0">
      <alignment vertical="center"/>
      <protection locked="0"/>
    </xf>
    <xf numFmtId="361" fontId="122" fillId="0" borderId="4"/>
    <xf numFmtId="362" fontId="122" fillId="0" borderId="4"/>
    <xf numFmtId="0" fontId="11" fillId="0" borderId="0"/>
    <xf numFmtId="0" fontId="166" fillId="0" borderId="0" applyNumberFormat="0" applyFill="0" applyBorder="0" applyAlignment="0">
      <alignment horizontal="center" vertical="center" shrinkToFit="1"/>
    </xf>
    <xf numFmtId="1" fontId="121" fillId="0" borderId="0" applyFont="0" applyFill="0" applyBorder="0" applyProtection="0">
      <alignment horizontal="centerContinuous" vertical="center"/>
    </xf>
    <xf numFmtId="235" fontId="235" fillId="0" borderId="0">
      <alignment vertical="center"/>
    </xf>
    <xf numFmtId="246" fontId="3" fillId="0" borderId="0" applyFill="0" applyBorder="0" applyProtection="0">
      <alignment horizontal="center" vertical="center"/>
    </xf>
    <xf numFmtId="0" fontId="121" fillId="0" borderId="0" applyFont="0" applyFill="0" applyBorder="0" applyProtection="0">
      <alignment horizontal="centerContinuous" vertical="center"/>
    </xf>
    <xf numFmtId="185" fontId="121" fillId="0" borderId="0" applyFont="0" applyFill="0" applyBorder="0" applyProtection="0">
      <alignment horizontal="centerContinuous" vertical="center"/>
    </xf>
    <xf numFmtId="363" fontId="121" fillId="0" borderId="34" applyFont="0" applyFill="0" applyBorder="0" applyProtection="0">
      <alignment horizontal="right" vertical="center"/>
      <protection locked="0"/>
    </xf>
    <xf numFmtId="363" fontId="6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41" fontId="6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40" fontId="61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225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236" fillId="0" borderId="34">
      <alignment vertical="center"/>
    </xf>
    <xf numFmtId="0" fontId="237" fillId="0" borderId="59" applyBorder="0">
      <alignment horizontal="distributed" vertical="center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364" fontId="12" fillId="0" borderId="0" applyFill="0" applyBorder="0">
      <alignment horizontal="centerContinuous"/>
    </xf>
    <xf numFmtId="365" fontId="12" fillId="0" borderId="0" applyFill="0" applyBorder="0">
      <alignment horizontal="centerContinuous"/>
    </xf>
    <xf numFmtId="0" fontId="39" fillId="0" borderId="0">
      <alignment vertical="center"/>
    </xf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246" fontId="77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246" fontId="77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0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91" fillId="0" borderId="0" applyFont="0" applyFill="0" applyBorder="0" applyAlignment="0" applyProtection="0"/>
    <xf numFmtId="246" fontId="77" fillId="0" borderId="0" applyFont="0" applyFill="0" applyBorder="0" applyAlignment="0" applyProtection="0"/>
    <xf numFmtId="199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366" fontId="3" fillId="0" borderId="0" applyFont="0" applyFill="0" applyBorder="0" applyAlignment="0" applyProtection="0"/>
    <xf numFmtId="367" fontId="3" fillId="0" borderId="0" applyFont="0" applyFill="0" applyBorder="0" applyAlignment="0" applyProtection="0"/>
    <xf numFmtId="268" fontId="3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91" fillId="0" borderId="0" applyFont="0" applyFill="0" applyBorder="0" applyAlignment="0" applyProtection="0"/>
    <xf numFmtId="199" fontId="91" fillId="0" borderId="0" applyFont="0" applyFill="0" applyBorder="0" applyAlignment="0" applyProtection="0"/>
    <xf numFmtId="368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366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98" fontId="62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91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9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239" fillId="0" borderId="0" applyFont="0" applyBorder="0">
      <alignment horizontal="centerContinuous" vertical="center"/>
    </xf>
    <xf numFmtId="0" fontId="221" fillId="0" borderId="0" applyFill="0" applyProtection="0">
      <alignment horizontal="left" vertical="center"/>
    </xf>
    <xf numFmtId="369" fontId="190" fillId="0" borderId="0" applyFill="0" applyBorder="0">
      <alignment horizontal="centerContinuous"/>
    </xf>
    <xf numFmtId="214" fontId="240" fillId="0" borderId="34">
      <alignment vertical="center"/>
    </xf>
    <xf numFmtId="214" fontId="240" fillId="0" borderId="34">
      <alignment vertical="center"/>
    </xf>
    <xf numFmtId="214" fontId="240" fillId="0" borderId="34">
      <alignment vertical="center"/>
    </xf>
    <xf numFmtId="370" fontId="12" fillId="0" borderId="0" applyFill="0" applyBorder="0">
      <alignment horizontal="centerContinuous"/>
    </xf>
    <xf numFmtId="371" fontId="12" fillId="0" borderId="0" applyFill="0" applyBorder="0">
      <alignment horizontal="centerContinuous"/>
    </xf>
    <xf numFmtId="0" fontId="241" fillId="0" borderId="0">
      <alignment vertical="center"/>
      <protection locked="0"/>
    </xf>
    <xf numFmtId="0" fontId="242" fillId="0" borderId="34">
      <alignment horizontal="distributed" vertical="center"/>
    </xf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82" fillId="0" borderId="0">
      <protection locked="0"/>
    </xf>
    <xf numFmtId="0" fontId="62" fillId="0" borderId="2">
      <alignment horizontal="center" vertical="center"/>
    </xf>
    <xf numFmtId="180" fontId="69" fillId="0" borderId="80">
      <alignment vertical="center"/>
    </xf>
    <xf numFmtId="0" fontId="38" fillId="0" borderId="54"/>
    <xf numFmtId="38" fontId="244" fillId="0" borderId="82">
      <alignment horizontal="right" vertical="center"/>
    </xf>
    <xf numFmtId="372" fontId="245" fillId="0" borderId="86"/>
    <xf numFmtId="279" fontId="128" fillId="0" borderId="54">
      <alignment vertical="center"/>
    </xf>
    <xf numFmtId="0" fontId="77" fillId="0" borderId="0"/>
    <xf numFmtId="38" fontId="62" fillId="0" borderId="91">
      <alignment horizontal="right"/>
    </xf>
    <xf numFmtId="0" fontId="69" fillId="0" borderId="54" applyNumberFormat="0" applyFont="0" applyFill="0" applyAlignment="0" applyProtection="0"/>
    <xf numFmtId="191" fontId="82" fillId="0" borderId="0">
      <protection locked="0"/>
    </xf>
    <xf numFmtId="191" fontId="233" fillId="0" borderId="0">
      <protection locked="0"/>
    </xf>
    <xf numFmtId="221" fontId="3" fillId="0" borderId="0">
      <protection locked="0"/>
    </xf>
    <xf numFmtId="356" fontId="6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82" fillId="0" borderId="0">
      <protection locked="0"/>
    </xf>
    <xf numFmtId="0" fontId="3" fillId="0" borderId="0"/>
    <xf numFmtId="221" fontId="3" fillId="0" borderId="0">
      <protection locked="0"/>
    </xf>
    <xf numFmtId="356" fontId="62" fillId="0" borderId="0">
      <protection locked="0"/>
    </xf>
    <xf numFmtId="191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3" fillId="0" borderId="0"/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0" fontId="3" fillId="0" borderId="0"/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191" fontId="82" fillId="0" borderId="0">
      <protection locked="0"/>
    </xf>
    <xf numFmtId="191" fontId="23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191" fontId="82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3" fillId="0" borderId="0">
      <protection locked="0"/>
    </xf>
    <xf numFmtId="246" fontId="24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45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223" fillId="0" borderId="0">
      <alignment vertical="center"/>
    </xf>
    <xf numFmtId="0" fontId="39" fillId="0" borderId="0">
      <alignment vertical="center"/>
    </xf>
    <xf numFmtId="0" fontId="62" fillId="0" borderId="0"/>
    <xf numFmtId="214" fontId="242" fillId="0" borderId="34">
      <alignment horizontal="distributed" vertical="center"/>
    </xf>
    <xf numFmtId="0" fontId="69" fillId="0" borderId="0" applyProtection="0"/>
    <xf numFmtId="276" fontId="65" fillId="0" borderId="0">
      <protection locked="0"/>
    </xf>
    <xf numFmtId="277" fontId="65" fillId="0" borderId="0">
      <protection locked="0"/>
    </xf>
    <xf numFmtId="0" fontId="57" fillId="0" borderId="0">
      <alignment vertical="center"/>
    </xf>
    <xf numFmtId="0" fontId="3" fillId="0" borderId="0">
      <protection locked="0"/>
    </xf>
    <xf numFmtId="41" fontId="57" fillId="0" borderId="0" applyFont="0" applyFill="0" applyBorder="0" applyAlignment="0" applyProtection="0">
      <alignment vertical="center"/>
    </xf>
    <xf numFmtId="0" fontId="3" fillId="0" borderId="0">
      <protection locked="0"/>
    </xf>
    <xf numFmtId="4" fontId="65" fillId="0" borderId="0">
      <protection locked="0"/>
    </xf>
    <xf numFmtId="4" fontId="65" fillId="0" borderId="0">
      <protection locked="0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2" fillId="0" borderId="0"/>
    <xf numFmtId="180" fontId="62" fillId="0" borderId="0" applyFont="0" applyFill="0" applyBorder="0" applyAlignment="0" applyProtection="0"/>
    <xf numFmtId="0" fontId="39" fillId="0" borderId="0">
      <alignment vertical="center"/>
    </xf>
    <xf numFmtId="41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23" fontId="3" fillId="0" borderId="0">
      <alignment horizontal="center"/>
    </xf>
    <xf numFmtId="0" fontId="3" fillId="0" borderId="0">
      <protection locked="0"/>
    </xf>
    <xf numFmtId="284" fontId="3" fillId="0" borderId="0"/>
    <xf numFmtId="180" fontId="3" fillId="0" borderId="0">
      <alignment horizontal="left"/>
    </xf>
    <xf numFmtId="283" fontId="3" fillId="0" borderId="0"/>
    <xf numFmtId="256" fontId="18" fillId="0" borderId="0" applyFont="0" applyFill="0" applyBorder="0" applyAlignment="0" applyProtection="0"/>
    <xf numFmtId="282" fontId="3" fillId="0" borderId="0"/>
    <xf numFmtId="285" fontId="3" fillId="0" borderId="0"/>
    <xf numFmtId="4" fontId="65" fillId="0" borderId="0">
      <protection locked="0"/>
    </xf>
    <xf numFmtId="224" fontId="3" fillId="0" borderId="0" applyFill="0" applyBorder="0" applyAlignment="0"/>
    <xf numFmtId="38" fontId="102" fillId="53" borderId="0" applyNumberFormat="0" applyBorder="0" applyAlignment="0" applyProtection="0"/>
    <xf numFmtId="0" fontId="195" fillId="82" borderId="75" applyBorder="0" applyAlignment="0"/>
    <xf numFmtId="4" fontId="65" fillId="0" borderId="0">
      <protection locked="0"/>
    </xf>
    <xf numFmtId="290" fontId="167" fillId="0" borderId="0">
      <protection locked="0"/>
    </xf>
    <xf numFmtId="194" fontId="167" fillId="0" borderId="0">
      <protection locked="0"/>
    </xf>
    <xf numFmtId="214" fontId="185" fillId="0" borderId="34">
      <alignment horizontal="distributed" vertical="center"/>
    </xf>
    <xf numFmtId="0" fontId="18" fillId="0" borderId="0" applyFont="0" applyProtection="0">
      <alignment vertical="center"/>
    </xf>
    <xf numFmtId="288" fontId="167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30" fillId="0" borderId="57" applyFont="0" applyFill="0" applyBorder="0" applyAlignment="0" applyProtection="0">
      <alignment vertical="center"/>
    </xf>
    <xf numFmtId="301" fontId="38" fillId="0" borderId="54"/>
    <xf numFmtId="0" fontId="3" fillId="0" borderId="0">
      <protection locked="0"/>
    </xf>
    <xf numFmtId="0" fontId="3" fillId="0" borderId="0">
      <protection locked="0"/>
    </xf>
    <xf numFmtId="0" fontId="185" fillId="0" borderId="34">
      <alignment horizontal="distributed" vertical="center"/>
    </xf>
    <xf numFmtId="0" fontId="184" fillId="0" borderId="0">
      <alignment vertical="center"/>
      <protection locked="0"/>
    </xf>
    <xf numFmtId="214" fontId="179" fillId="0" borderId="34">
      <alignment vertical="center"/>
    </xf>
    <xf numFmtId="214" fontId="179" fillId="0" borderId="34">
      <alignment vertical="center"/>
    </xf>
    <xf numFmtId="214" fontId="179" fillId="0" borderId="34">
      <alignment vertical="center"/>
    </xf>
    <xf numFmtId="201" fontId="11" fillId="0" borderId="0" applyFont="0" applyFill="0" applyBorder="0" applyAlignment="0" applyProtection="0"/>
    <xf numFmtId="287" fontId="167" fillId="0" borderId="0">
      <protection locked="0"/>
    </xf>
    <xf numFmtId="291" fontId="167" fillId="0" borderId="0">
      <alignment vertical="center"/>
    </xf>
    <xf numFmtId="246" fontId="173" fillId="0" borderId="63">
      <alignment vertical="center"/>
    </xf>
    <xf numFmtId="0" fontId="3" fillId="0" borderId="0">
      <protection locked="0"/>
    </xf>
    <xf numFmtId="289" fontId="167" fillId="0" borderId="0">
      <protection locked="0"/>
    </xf>
    <xf numFmtId="292" fontId="170" fillId="0" borderId="34">
      <alignment vertical="center"/>
    </xf>
    <xf numFmtId="292" fontId="170" fillId="0" borderId="34">
      <alignment vertical="center"/>
    </xf>
    <xf numFmtId="0" fontId="176" fillId="0" borderId="34">
      <alignment vertical="center"/>
    </xf>
    <xf numFmtId="0" fontId="57" fillId="0" borderId="0">
      <alignment vertical="center"/>
    </xf>
    <xf numFmtId="180" fontId="62" fillId="0" borderId="84" applyBorder="0"/>
    <xf numFmtId="180" fontId="62" fillId="0" borderId="84" applyBorder="0"/>
    <xf numFmtId="180" fontId="62" fillId="0" borderId="84" applyBorder="0"/>
    <xf numFmtId="0" fontId="62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41" fontId="224" fillId="0" borderId="0" applyFont="0" applyFill="0" applyBorder="0" applyAlignment="0" applyProtection="0">
      <alignment vertical="center"/>
    </xf>
    <xf numFmtId="41" fontId="224" fillId="0" borderId="0" applyFont="0" applyFill="0" applyBorder="0" applyAlignment="0" applyProtection="0">
      <alignment vertical="center"/>
    </xf>
    <xf numFmtId="0" fontId="3" fillId="0" borderId="0"/>
    <xf numFmtId="0" fontId="145" fillId="0" borderId="0">
      <alignment vertical="center"/>
    </xf>
    <xf numFmtId="41" fontId="18" fillId="0" borderId="0" applyFont="0" applyFill="0" applyBorder="0" applyAlignment="0" applyProtection="0"/>
    <xf numFmtId="336" fontId="62" fillId="0" borderId="0">
      <protection locked="0"/>
    </xf>
    <xf numFmtId="336" fontId="62" fillId="0" borderId="0">
      <protection locked="0"/>
    </xf>
    <xf numFmtId="336" fontId="62" fillId="0" borderId="0">
      <protection locked="0"/>
    </xf>
    <xf numFmtId="191" fontId="82" fillId="0" borderId="0">
      <protection locked="0"/>
    </xf>
    <xf numFmtId="180" fontId="62" fillId="0" borderId="84" applyBorder="0"/>
    <xf numFmtId="180" fontId="62" fillId="0" borderId="84" applyBorder="0"/>
    <xf numFmtId="180" fontId="62" fillId="0" borderId="84" applyBorder="0"/>
    <xf numFmtId="0" fontId="62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191" fontId="199" fillId="0" borderId="0">
      <protection locked="0"/>
    </xf>
    <xf numFmtId="41" fontId="62" fillId="0" borderId="0" applyFont="0" applyFill="0" applyBorder="0" applyAlignment="0" applyProtection="0"/>
    <xf numFmtId="0" fontId="18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225" fontId="80" fillId="0" borderId="0" applyFont="0" applyFill="0" applyBorder="0" applyAlignment="0" applyProtection="0"/>
    <xf numFmtId="191" fontId="199" fillId="0" borderId="0">
      <protection locked="0"/>
    </xf>
    <xf numFmtId="49" fontId="218" fillId="0" borderId="0" applyFill="0" applyBorder="0" applyProtection="0">
      <alignment horizontal="centerContinuous" vertical="center"/>
    </xf>
    <xf numFmtId="0" fontId="3" fillId="0" borderId="0">
      <protection locked="0"/>
    </xf>
    <xf numFmtId="0" fontId="80" fillId="0" borderId="0"/>
    <xf numFmtId="0" fontId="80" fillId="0" borderId="0"/>
    <xf numFmtId="0" fontId="80" fillId="0" borderId="0"/>
    <xf numFmtId="0" fontId="80" fillId="0" borderId="0"/>
    <xf numFmtId="225" fontId="69" fillId="0" borderId="59"/>
    <xf numFmtId="0" fontId="3" fillId="0" borderId="0"/>
    <xf numFmtId="41" fontId="18" fillId="0" borderId="0" applyFont="0" applyFill="0" applyBorder="0" applyAlignment="0" applyProtection="0"/>
    <xf numFmtId="0" fontId="138" fillId="0" borderId="0"/>
    <xf numFmtId="49" fontId="218" fillId="0" borderId="0" applyFill="0" applyBorder="0" applyProtection="0">
      <alignment horizontal="centerContinuous" vertical="center"/>
    </xf>
    <xf numFmtId="0" fontId="56" fillId="0" borderId="0"/>
    <xf numFmtId="0" fontId="2" fillId="0" borderId="0">
      <alignment vertical="center"/>
    </xf>
    <xf numFmtId="0" fontId="246" fillId="0" borderId="0"/>
    <xf numFmtId="373" fontId="246" fillId="0" borderId="0"/>
    <xf numFmtId="41" fontId="3" fillId="0" borderId="0" applyFont="0" applyFill="0" applyBorder="0" applyAlignment="0" applyProtection="0"/>
    <xf numFmtId="41" fontId="62" fillId="0" borderId="0" applyFont="0" applyFill="0" applyBorder="0" applyAlignment="0" applyProtection="0"/>
    <xf numFmtId="0" fontId="111" fillId="53" borderId="0">
      <alignment horizontal="centerContinuous"/>
    </xf>
    <xf numFmtId="0" fontId="111" fillId="53" borderId="0">
      <alignment horizontal="centerContinuous"/>
    </xf>
    <xf numFmtId="225" fontId="80" fillId="0" borderId="0" applyFont="0" applyFill="0" applyBorder="0" applyAlignment="0" applyProtection="0"/>
    <xf numFmtId="0" fontId="111" fillId="53" borderId="0">
      <alignment horizontal="centerContinuous"/>
    </xf>
    <xf numFmtId="225" fontId="80" fillId="0" borderId="0" applyFont="0" applyFill="0" applyBorder="0" applyAlignment="0" applyProtection="0"/>
    <xf numFmtId="0" fontId="111" fillId="53" borderId="0">
      <alignment horizontal="centerContinuous"/>
    </xf>
    <xf numFmtId="0" fontId="111" fillId="53" borderId="0">
      <alignment horizontal="centerContinuous"/>
    </xf>
    <xf numFmtId="41" fontId="22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2" fontId="76" fillId="0" borderId="0">
      <protection locked="0"/>
    </xf>
    <xf numFmtId="192" fontId="76" fillId="0" borderId="0">
      <protection locked="0"/>
    </xf>
    <xf numFmtId="263" fontId="62" fillId="0" borderId="0">
      <protection locked="0"/>
    </xf>
    <xf numFmtId="0" fontId="38" fillId="54" borderId="73" applyBorder="0"/>
    <xf numFmtId="299" fontId="38" fillId="54" borderId="74" applyBorder="0">
      <alignment horizontal="center"/>
    </xf>
    <xf numFmtId="0" fontId="195" fillId="82" borderId="75" applyBorder="0" applyAlignment="0"/>
    <xf numFmtId="12" fontId="38" fillId="78" borderId="77" applyNumberFormat="0" applyBorder="0" applyAlignment="0" applyProtection="0">
      <alignment horizontal="center"/>
    </xf>
    <xf numFmtId="0" fontId="38" fillId="3" borderId="61" applyBorder="0">
      <protection locked="0"/>
    </xf>
    <xf numFmtId="0" fontId="198" fillId="3" borderId="78">
      <alignment horizontal="center" vertical="center"/>
      <protection locked="0"/>
    </xf>
    <xf numFmtId="0" fontId="38" fillId="0" borderId="0" applyNumberFormat="0" applyFill="0" applyBorder="0" applyAlignment="0" applyProtection="0"/>
    <xf numFmtId="298" fontId="198" fillId="54" borderId="78">
      <alignment horizontal="center"/>
    </xf>
    <xf numFmtId="266" fontId="62" fillId="0" borderId="0">
      <protection locked="0"/>
    </xf>
    <xf numFmtId="192" fontId="76" fillId="0" borderId="0">
      <protection locked="0"/>
    </xf>
    <xf numFmtId="4" fontId="65" fillId="0" borderId="0">
      <protection locked="0"/>
    </xf>
    <xf numFmtId="0" fontId="3" fillId="77" borderId="61" applyNumberFormat="0" applyFont="0" applyAlignment="0" applyProtection="0">
      <alignment vertical="center"/>
    </xf>
    <xf numFmtId="0" fontId="48" fillId="0" borderId="93" applyNumberFormat="0" applyFill="0" applyAlignment="0" applyProtection="0">
      <alignment vertical="center"/>
    </xf>
    <xf numFmtId="0" fontId="55" fillId="74" borderId="95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225" fontId="69" fillId="0" borderId="92"/>
    <xf numFmtId="0" fontId="3" fillId="77" borderId="61" applyNumberFormat="0" applyFont="0" applyAlignment="0" applyProtection="0">
      <alignment vertical="center"/>
    </xf>
    <xf numFmtId="0" fontId="48" fillId="0" borderId="93" applyNumberFormat="0" applyFill="0" applyAlignment="0" applyProtection="0">
      <alignment vertical="center"/>
    </xf>
    <xf numFmtId="0" fontId="55" fillId="74" borderId="95" applyNumberFormat="0" applyAlignment="0" applyProtection="0">
      <alignment vertical="center"/>
    </xf>
    <xf numFmtId="266" fontId="62" fillId="0" borderId="0">
      <protection locked="0"/>
    </xf>
    <xf numFmtId="0" fontId="38" fillId="0" borderId="0" applyNumberFormat="0" applyFill="0" applyBorder="0" applyAlignment="0" applyProtection="0"/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0" fontId="38" fillId="3" borderId="61" applyBorder="0">
      <protection locked="0"/>
    </xf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4" fontId="65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0" fontId="42" fillId="74" borderId="60" applyNumberFormat="0" applyAlignment="0" applyProtection="0">
      <alignment vertical="center"/>
    </xf>
    <xf numFmtId="192" fontId="76" fillId="0" borderId="0">
      <protection locked="0"/>
    </xf>
    <xf numFmtId="49" fontId="218" fillId="0" borderId="0" applyFill="0" applyBorder="0" applyProtection="0">
      <alignment horizontal="centerContinuous" vertical="center"/>
    </xf>
    <xf numFmtId="49" fontId="218" fillId="0" borderId="0" applyFill="0" applyBorder="0" applyProtection="0">
      <alignment horizontal="centerContinuous" vertical="center"/>
    </xf>
    <xf numFmtId="266" fontId="62" fillId="0" borderId="0">
      <protection locked="0"/>
    </xf>
    <xf numFmtId="0" fontId="38" fillId="0" borderId="0" applyNumberFormat="0" applyFill="0" applyBorder="0" applyAlignment="0" applyProtection="0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63" fontId="62" fillId="0" borderId="0">
      <protection locked="0"/>
    </xf>
    <xf numFmtId="0" fontId="42" fillId="74" borderId="60" applyNumberFormat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55" fillId="74" borderId="95" applyNumberFormat="0" applyAlignment="0" applyProtection="0">
      <alignment vertical="center"/>
    </xf>
    <xf numFmtId="49" fontId="128" fillId="0" borderId="92" applyFill="0" applyBorder="0">
      <alignment horizontal="center" vertical="center"/>
      <protection locked="0"/>
    </xf>
    <xf numFmtId="246" fontId="234" fillId="0" borderId="63">
      <alignment vertical="center"/>
    </xf>
    <xf numFmtId="192" fontId="76" fillId="0" borderId="0">
      <protection locked="0"/>
    </xf>
    <xf numFmtId="0" fontId="237" fillId="0" borderId="92" applyBorder="0">
      <alignment horizontal="distributed" vertical="center"/>
      <protection locked="0"/>
    </xf>
    <xf numFmtId="263" fontId="62" fillId="0" borderId="0">
      <protection locked="0"/>
    </xf>
    <xf numFmtId="0" fontId="195" fillId="82" borderId="75" applyBorder="0" applyAlignment="0"/>
    <xf numFmtId="246" fontId="173" fillId="0" borderId="63">
      <alignment vertical="center"/>
    </xf>
    <xf numFmtId="225" fontId="69" fillId="0" borderId="92"/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49" fillId="61" borderId="60" applyNumberFormat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0" fontId="143" fillId="0" borderId="0"/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3" fontId="130" fillId="0" borderId="41"/>
    <xf numFmtId="192" fontId="76" fillId="0" borderId="0">
      <protection locked="0"/>
    </xf>
    <xf numFmtId="192" fontId="76" fillId="0" borderId="0">
      <protection locked="0"/>
    </xf>
    <xf numFmtId="213" fontId="94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79" fontId="168" fillId="0" borderId="41">
      <alignment vertical="center"/>
    </xf>
    <xf numFmtId="192" fontId="76" fillId="0" borderId="0">
      <protection locked="0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75" fillId="0" borderId="41" applyNumberFormat="0">
      <alignment horizontal="center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33" fontId="62" fillId="0" borderId="98">
      <alignment horizontal="center"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3" fontId="93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84" fontId="93" fillId="0" borderId="41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5" fontId="94" fillId="0" borderId="41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6" fontId="94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4" fontId="65" fillId="0" borderId="0">
      <protection locked="0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0" fontId="130" fillId="0" borderId="43">
      <alignment horizontal="distributed" justifyLastLine="1"/>
    </xf>
    <xf numFmtId="0" fontId="2" fillId="0" borderId="0">
      <alignment vertical="center"/>
    </xf>
    <xf numFmtId="219" fontId="94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301" fontId="38" fillId="0" borderId="41"/>
    <xf numFmtId="216" fontId="77" fillId="0" borderId="98">
      <alignment vertical="center"/>
    </xf>
    <xf numFmtId="180" fontId="130" fillId="0" borderId="96" applyFont="0" applyFill="0" applyBorder="0" applyAlignment="0" applyProtection="0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94" fontId="68" fillId="0" borderId="41">
      <alignment horizontal="center" vertical="center"/>
    </xf>
    <xf numFmtId="217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192" fontId="76" fillId="0" borderId="0">
      <protection locked="0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192" fontId="76" fillId="0" borderId="0">
      <protection locked="0"/>
    </xf>
    <xf numFmtId="192" fontId="76" fillId="0" borderId="0">
      <protection locked="0"/>
    </xf>
    <xf numFmtId="184" fontId="77" fillId="0" borderId="98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0" fontId="188" fillId="80" borderId="41">
      <alignment horizontal="center"/>
    </xf>
    <xf numFmtId="216" fontId="77" fillId="0" borderId="41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63" fontId="62" fillId="0" borderId="0">
      <protection locked="0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4" fontId="93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7" fontId="93" fillId="0" borderId="41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49" fontId="102" fillId="54" borderId="97" applyNumberFormat="0" applyBorder="0"/>
    <xf numFmtId="219" fontId="77" fillId="0" borderId="41">
      <alignment horizontal="right" vertical="center"/>
    </xf>
    <xf numFmtId="0" fontId="38" fillId="0" borderId="0" applyNumberFormat="0" applyFill="0" applyBorder="0" applyAlignment="0" applyProtection="0"/>
    <xf numFmtId="192" fontId="76" fillId="0" borderId="0">
      <protection locked="0"/>
    </xf>
    <xf numFmtId="215" fontId="77" fillId="0" borderId="98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66" fontId="62" fillId="0" borderId="0">
      <protection locked="0"/>
    </xf>
    <xf numFmtId="217" fontId="77" fillId="0" borderId="41">
      <alignment horizontal="right" vertical="center"/>
    </xf>
    <xf numFmtId="213" fontId="94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4" fontId="94" fillId="0" borderId="98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93" fillId="0" borderId="41">
      <alignment horizontal="right" vertical="center"/>
    </xf>
    <xf numFmtId="214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8" fontId="93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3" fontId="94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63" fontId="62" fillId="0" borderId="0">
      <protection locked="0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9" fontId="93" fillId="0" borderId="41">
      <alignment horizontal="right" vertical="center"/>
    </xf>
    <xf numFmtId="213" fontId="94" fillId="0" borderId="41">
      <alignment horizontal="right" vertical="center"/>
    </xf>
    <xf numFmtId="216" fontId="9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3" fontId="94" fillId="0" borderId="41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4" fontId="94" fillId="0" borderId="41">
      <alignment vertical="center"/>
    </xf>
    <xf numFmtId="219" fontId="93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94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5" fontId="94" fillId="0" borderId="98">
      <alignment horizontal="right" vertical="center"/>
    </xf>
    <xf numFmtId="213" fontId="77" fillId="0" borderId="98">
      <alignment vertical="center"/>
    </xf>
    <xf numFmtId="214" fontId="77" fillId="0" borderId="41">
      <alignment vertical="center"/>
    </xf>
    <xf numFmtId="219" fontId="93" fillId="0" borderId="41">
      <alignment horizontal="right" vertical="center"/>
    </xf>
    <xf numFmtId="0" fontId="130" fillId="0" borderId="56">
      <alignment horizontal="distributed" justifyLastLine="1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92" fontId="76" fillId="0" borderId="0">
      <protection locked="0"/>
    </xf>
    <xf numFmtId="0" fontId="2" fillId="0" borderId="0">
      <alignment vertical="center"/>
    </xf>
    <xf numFmtId="215" fontId="93" fillId="0" borderId="98">
      <alignment horizontal="right" vertical="center"/>
    </xf>
    <xf numFmtId="219" fontId="94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3" fontId="93" fillId="0" borderId="41">
      <alignment horizontal="right" vertical="center"/>
    </xf>
    <xf numFmtId="214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92" fontId="76" fillId="0" borderId="0">
      <protection locked="0"/>
    </xf>
    <xf numFmtId="217" fontId="77" fillId="0" borderId="98">
      <alignment horizontal="right" vertical="center"/>
    </xf>
    <xf numFmtId="192" fontId="76" fillId="0" borderId="0">
      <protection locked="0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6" fontId="93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94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93" fillId="0" borderId="41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94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0" fontId="62" fillId="0" borderId="98">
      <alignment horizontal="distributed" vertical="center" justifyLastLine="1"/>
    </xf>
    <xf numFmtId="214" fontId="77" fillId="0" borderId="98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9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214" fontId="94" fillId="0" borderId="41">
      <alignment vertical="center"/>
    </xf>
    <xf numFmtId="21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93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180" fontId="88" fillId="0" borderId="41">
      <alignment vertical="center"/>
    </xf>
    <xf numFmtId="180" fontId="3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88" fillId="0" borderId="41">
      <alignment vertical="center"/>
    </xf>
    <xf numFmtId="180" fontId="3" fillId="0" borderId="41">
      <alignment vertical="center"/>
    </xf>
    <xf numFmtId="180" fontId="38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94" fillId="0" borderId="98">
      <alignment horizontal="right" vertical="center"/>
    </xf>
    <xf numFmtId="213" fontId="77" fillId="0" borderId="41">
      <alignment vertical="center"/>
    </xf>
    <xf numFmtId="184" fontId="93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317" fontId="211" fillId="0" borderId="41" applyFont="0" applyFill="0" applyBorder="0">
      <alignment horizontal="right" vertical="center"/>
    </xf>
    <xf numFmtId="318" fontId="207" fillId="0" borderId="41" applyFill="0" applyBorder="0" applyProtection="0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319" fontId="97" fillId="0" borderId="41">
      <alignment vertical="center"/>
    </xf>
    <xf numFmtId="320" fontId="77" fillId="0" borderId="41" applyFill="0" applyBorder="0" applyProtection="0">
      <alignment horizontal="right" vertical="center"/>
    </xf>
    <xf numFmtId="321" fontId="97" fillId="0" borderId="41">
      <alignment horizontal="right" vertical="center"/>
    </xf>
    <xf numFmtId="322" fontId="97" fillId="0" borderId="41">
      <alignment vertical="center"/>
    </xf>
    <xf numFmtId="323" fontId="97" fillId="0" borderId="41">
      <alignment vertical="center"/>
    </xf>
    <xf numFmtId="324" fontId="207" fillId="0" borderId="41" applyFont="0" applyFill="0" applyBorder="0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9" fontId="218" fillId="0" borderId="0" applyFill="0" applyBorder="0" applyProtection="0">
      <alignment horizontal="centerContinuous" vertical="center"/>
    </xf>
    <xf numFmtId="326" fontId="62" fillId="0" borderId="41" applyFont="0" applyFill="0" applyBorder="0" applyProtection="0">
      <alignment horizontal="right" vertical="center"/>
    </xf>
    <xf numFmtId="327" fontId="62" fillId="0" borderId="41" applyFont="0" applyFill="0" applyBorder="0">
      <alignment horizontal="right" vertical="center"/>
    </xf>
    <xf numFmtId="328" fontId="207" fillId="0" borderId="41" applyFont="0" applyFill="0" applyBorder="0">
      <alignment horizontal="right" vertical="center"/>
    </xf>
    <xf numFmtId="39" fontId="207" fillId="0" borderId="41" applyFont="0" applyFill="0" applyBorder="0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331" fontId="97" fillId="0" borderId="41" applyBorder="0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9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7" fillId="0" borderId="98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30" fillId="0" borderId="43">
      <alignment horizontal="distributed" justifyLastLine="1"/>
    </xf>
    <xf numFmtId="218" fontId="77" fillId="0" borderId="41">
      <alignment vertical="center"/>
    </xf>
    <xf numFmtId="184" fontId="77" fillId="0" borderId="98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7" fillId="0" borderId="41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41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4" fontId="77" fillId="0" borderId="41">
      <alignment vertical="center"/>
    </xf>
    <xf numFmtId="214" fontId="77" fillId="0" borderId="98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192" fontId="76" fillId="0" borderId="0">
      <protection locked="0"/>
    </xf>
    <xf numFmtId="217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66" fontId="62" fillId="0" borderId="0">
      <protection locked="0"/>
    </xf>
    <xf numFmtId="0" fontId="2" fillId="0" borderId="0">
      <alignment vertical="center"/>
    </xf>
    <xf numFmtId="184" fontId="77" fillId="0" borderId="98">
      <alignment vertical="center"/>
    </xf>
    <xf numFmtId="0" fontId="38" fillId="0" borderId="0" applyNumberFormat="0" applyFill="0" applyBorder="0" applyAlignment="0" applyProtection="0"/>
    <xf numFmtId="219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4" fontId="93" fillId="0" borderId="41">
      <alignment vertical="center"/>
    </xf>
    <xf numFmtId="0" fontId="38" fillId="3" borderId="61" applyBorder="0">
      <protection locked="0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7" fontId="93" fillId="0" borderId="98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63" fontId="62" fillId="0" borderId="0">
      <protection locked="0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192" fontId="76" fillId="0" borderId="0">
      <protection locked="0"/>
    </xf>
    <xf numFmtId="192" fontId="76" fillId="0" borderId="0">
      <protection locked="0"/>
    </xf>
    <xf numFmtId="41" fontId="2" fillId="0" borderId="0" applyFont="0" applyFill="0" applyBorder="0" applyAlignment="0" applyProtection="0">
      <alignment vertical="center"/>
    </xf>
    <xf numFmtId="192" fontId="76" fillId="0" borderId="0">
      <protection locked="0"/>
    </xf>
    <xf numFmtId="192" fontId="76" fillId="0" borderId="0">
      <protection locked="0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41">
      <alignment vertical="center"/>
    </xf>
    <xf numFmtId="192" fontId="76" fillId="0" borderId="0">
      <protection locked="0"/>
    </xf>
    <xf numFmtId="192" fontId="76" fillId="0" borderId="0">
      <protection locked="0"/>
    </xf>
    <xf numFmtId="218" fontId="77" fillId="0" borderId="98">
      <alignment vertical="center"/>
    </xf>
    <xf numFmtId="0" fontId="2" fillId="0" borderId="0">
      <alignment vertical="center"/>
    </xf>
    <xf numFmtId="4" fontId="65" fillId="0" borderId="0">
      <protection locked="0"/>
    </xf>
    <xf numFmtId="215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94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5" fontId="93" fillId="0" borderId="41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9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93" fillId="0" borderId="41">
      <alignment vertical="center"/>
    </xf>
    <xf numFmtId="214" fontId="77" fillId="0" borderId="98">
      <alignment vertical="center"/>
    </xf>
    <xf numFmtId="184" fontId="93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38" fillId="3" borderId="61" applyBorder="0">
      <protection locked="0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0" fontId="55" fillId="74" borderId="95" applyNumberFormat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92" fontId="76" fillId="0" borderId="0">
      <protection locked="0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94" fillId="0" borderId="41">
      <alignment horizontal="right"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94" fillId="0" borderId="41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28" fillId="0" borderId="98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49" fontId="218" fillId="0" borderId="0" applyFill="0" applyBorder="0" applyProtection="0">
      <alignment horizontal="centerContinuous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93" fillId="0" borderId="98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184" fontId="94" fillId="0" borderId="98">
      <alignment vertical="center"/>
    </xf>
    <xf numFmtId="218" fontId="77" fillId="0" borderId="98">
      <alignment vertical="center"/>
    </xf>
    <xf numFmtId="215" fontId="93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9" fontId="94" fillId="0" borderId="98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0" fontId="62" fillId="77" borderId="61" applyNumberFormat="0" applyFont="0" applyAlignment="0" applyProtection="0">
      <alignment vertical="center"/>
    </xf>
    <xf numFmtId="214" fontId="9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4" fontId="93" fillId="0" borderId="41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7" fontId="94" fillId="0" borderId="98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92" fontId="76" fillId="0" borderId="0">
      <protection locked="0"/>
    </xf>
    <xf numFmtId="21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41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0" fontId="55" fillId="74" borderId="95" applyNumberFormat="0" applyAlignment="0" applyProtection="0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94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4" fontId="65" fillId="0" borderId="0">
      <protection locked="0"/>
    </xf>
    <xf numFmtId="213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49" fontId="218" fillId="0" borderId="0" applyFill="0" applyBorder="0" applyProtection="0">
      <alignment horizontal="centerContinuous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4" fontId="94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74" borderId="60" applyNumberFormat="0" applyAlignment="0" applyProtection="0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184" fontId="94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184" fontId="77" fillId="0" borderId="98">
      <alignment vertical="center"/>
    </xf>
    <xf numFmtId="214" fontId="93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7" fontId="93" fillId="0" borderId="41">
      <alignment horizontal="right" vertical="center"/>
    </xf>
    <xf numFmtId="0" fontId="55" fillId="74" borderId="95" applyNumberFormat="0" applyAlignment="0" applyProtection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10" fontId="102" fillId="78" borderId="41" applyNumberFormat="0" applyBorder="0" applyAlignment="0" applyProtection="0"/>
    <xf numFmtId="214" fontId="93" fillId="0" borderId="98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62" fillId="0" borderId="91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6" fontId="77" fillId="0" borderId="98">
      <alignment vertical="center"/>
    </xf>
    <xf numFmtId="214" fontId="93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38" fillId="0" borderId="0" applyNumberFormat="0" applyFill="0" applyBorder="0" applyAlignment="0" applyProtection="0"/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215" fontId="93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7" fontId="9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4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4" fontId="93" fillId="0" borderId="98">
      <alignment vertical="center"/>
    </xf>
    <xf numFmtId="214" fontId="77" fillId="0" borderId="41">
      <alignment vertical="center"/>
    </xf>
    <xf numFmtId="218" fontId="93" fillId="0" borderId="41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215" fontId="93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192" fontId="76" fillId="0" borderId="0">
      <protection locked="0"/>
    </xf>
    <xf numFmtId="217" fontId="77" fillId="0" borderId="41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184" fontId="93" fillId="0" borderId="98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93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0" fontId="62" fillId="77" borderId="61" applyNumberFormat="0" applyFont="0" applyAlignment="0" applyProtection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6" fontId="93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184" fontId="93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4" fontId="93" fillId="0" borderId="41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93" fillId="0" borderId="98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128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0" fontId="38" fillId="0" borderId="98"/>
    <xf numFmtId="215" fontId="77" fillId="0" borderId="41">
      <alignment horizontal="right" vertical="center"/>
    </xf>
    <xf numFmtId="266" fontId="62" fillId="0" borderId="0">
      <protection locked="0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94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0" fontId="49" fillId="61" borderId="60" applyNumberFormat="0" applyAlignment="0" applyProtection="0">
      <alignment vertical="center"/>
    </xf>
    <xf numFmtId="184" fontId="77" fillId="0" borderId="41">
      <alignment vertical="center"/>
    </xf>
    <xf numFmtId="192" fontId="76" fillId="0" borderId="0">
      <protection locked="0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184" fontId="94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94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94" fillId="0" borderId="41">
      <alignment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3" fontId="77" fillId="0" borderId="41">
      <alignment vertical="center"/>
    </xf>
    <xf numFmtId="218" fontId="93" fillId="0" borderId="41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9" fontId="93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6" fontId="9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7" fontId="9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0" fontId="62" fillId="0" borderId="56">
      <alignment horizontal="distributed" justifyLastLine="1"/>
    </xf>
    <xf numFmtId="18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92" fontId="76" fillId="0" borderId="0">
      <protection locked="0"/>
    </xf>
    <xf numFmtId="184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192" fontId="76" fillId="0" borderId="0">
      <protection locked="0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6" fontId="94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0" fontId="49" fillId="61" borderId="60" applyNumberFormat="0" applyAlignment="0" applyProtection="0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92" fontId="76" fillId="0" borderId="0">
      <protection locked="0"/>
    </xf>
    <xf numFmtId="215" fontId="77" fillId="0" borderId="41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4" fontId="93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6" fontId="77" fillId="0" borderId="41">
      <alignment vertical="center"/>
    </xf>
    <xf numFmtId="215" fontId="94" fillId="0" borderId="41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8" fontId="93" fillId="0" borderId="41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10" fontId="102" fillId="54" borderId="41" applyNumberFormat="0" applyBorder="0" applyAlignment="0" applyProtection="0"/>
    <xf numFmtId="217" fontId="77" fillId="0" borderId="41">
      <alignment horizontal="right" vertical="center"/>
    </xf>
    <xf numFmtId="0" fontId="42" fillId="74" borderId="60" applyNumberFormat="0" applyAlignment="0" applyProtection="0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9" fontId="218" fillId="0" borderId="0" applyFill="0" applyBorder="0" applyProtection="0">
      <alignment horizontal="centerContinuous"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41">
      <alignment vertical="center"/>
    </xf>
    <xf numFmtId="192" fontId="76" fillId="0" borderId="0">
      <protection locked="0"/>
    </xf>
    <xf numFmtId="216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184" fontId="94" fillId="0" borderId="98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6" fontId="9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93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3" fontId="130" fillId="0" borderId="98"/>
    <xf numFmtId="216" fontId="77" fillId="0" borderId="98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93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7" fontId="93" fillId="0" borderId="41">
      <alignment horizontal="right"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219" fontId="94" fillId="0" borderId="41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94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4" fontId="93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5" fontId="93" fillId="0" borderId="41">
      <alignment horizontal="right" vertical="center"/>
    </xf>
    <xf numFmtId="216" fontId="94" fillId="0" borderId="41">
      <alignment vertical="center"/>
    </xf>
    <xf numFmtId="215" fontId="94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184" fontId="77" fillId="0" borderId="41">
      <alignment vertical="center"/>
    </xf>
    <xf numFmtId="217" fontId="94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217" fontId="77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9" fontId="94" fillId="0" borderId="41">
      <alignment horizontal="right" vertical="center"/>
    </xf>
    <xf numFmtId="216" fontId="94" fillId="0" borderId="41">
      <alignment vertical="center"/>
    </xf>
    <xf numFmtId="215" fontId="94" fillId="0" borderId="41">
      <alignment horizontal="right" vertical="center"/>
    </xf>
    <xf numFmtId="214" fontId="94" fillId="0" borderId="41">
      <alignment vertical="center"/>
    </xf>
    <xf numFmtId="213" fontId="94" fillId="0" borderId="41">
      <alignment horizontal="right" vertical="center"/>
    </xf>
    <xf numFmtId="184" fontId="94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8" fontId="93" fillId="0" borderId="41">
      <alignment vertical="center"/>
    </xf>
    <xf numFmtId="213" fontId="94" fillId="0" borderId="41">
      <alignment horizontal="right" vertical="center"/>
    </xf>
    <xf numFmtId="214" fontId="94" fillId="0" borderId="41">
      <alignment vertical="center"/>
    </xf>
    <xf numFmtId="218" fontId="94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4" fillId="0" borderId="41">
      <alignment vertical="center"/>
    </xf>
    <xf numFmtId="213" fontId="93" fillId="0" borderId="41">
      <alignment horizontal="right" vertical="center"/>
    </xf>
    <xf numFmtId="0" fontId="2" fillId="0" borderId="0">
      <alignment vertical="center"/>
    </xf>
    <xf numFmtId="213" fontId="93" fillId="0" borderId="41">
      <alignment horizontal="right" vertical="center"/>
    </xf>
    <xf numFmtId="215" fontId="93" fillId="0" borderId="41">
      <alignment horizontal="right" vertical="center"/>
    </xf>
    <xf numFmtId="215" fontId="93" fillId="0" borderId="41">
      <alignment horizontal="right" vertical="center"/>
    </xf>
    <xf numFmtId="217" fontId="93" fillId="0" borderId="41">
      <alignment horizontal="right" vertical="center"/>
    </xf>
    <xf numFmtId="217" fontId="93" fillId="0" borderId="41">
      <alignment horizontal="right" vertical="center"/>
    </xf>
    <xf numFmtId="0" fontId="2" fillId="0" borderId="0">
      <alignment vertical="center"/>
    </xf>
    <xf numFmtId="219" fontId="93" fillId="0" borderId="41">
      <alignment horizontal="right" vertical="center"/>
    </xf>
    <xf numFmtId="219" fontId="93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41"/>
    <xf numFmtId="38" fontId="62" fillId="0" borderId="91">
      <alignment horizontal="right"/>
    </xf>
    <xf numFmtId="3" fontId="130" fillId="0" borderId="41"/>
    <xf numFmtId="0" fontId="97" fillId="0" borderId="41" applyNumberFormat="0" applyBorder="0" applyAlignment="0"/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7" fontId="94" fillId="0" borderId="41">
      <alignment horizontal="right" vertical="center"/>
    </xf>
    <xf numFmtId="216" fontId="93" fillId="0" borderId="41">
      <alignment vertical="center"/>
    </xf>
    <xf numFmtId="216" fontId="93" fillId="0" borderId="41">
      <alignment vertical="center"/>
    </xf>
    <xf numFmtId="214" fontId="94" fillId="0" borderId="41">
      <alignment vertical="center"/>
    </xf>
    <xf numFmtId="214" fontId="93" fillId="0" borderId="41">
      <alignment vertical="center"/>
    </xf>
    <xf numFmtId="0" fontId="62" fillId="0" borderId="43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0" fontId="104" fillId="0" borderId="58">
      <alignment horizontal="left"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41">
      <alignment vertical="center"/>
    </xf>
    <xf numFmtId="233" fontId="62" fillId="0" borderId="41">
      <alignment horizontal="center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7" fontId="94" fillId="0" borderId="98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77" fillId="0" borderId="98">
      <alignment vertical="center"/>
    </xf>
    <xf numFmtId="218" fontId="94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93" fillId="0" borderId="98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0" fontId="42" fillId="53" borderId="60" applyNumberFormat="0" applyAlignment="0" applyProtection="0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7" fontId="93" fillId="0" borderId="41">
      <alignment horizontal="right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6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10" fontId="102" fillId="54" borderId="41" applyNumberFormat="0" applyBorder="0" applyAlignment="0" applyProtection="0"/>
    <xf numFmtId="18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8" fontId="94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4" fontId="93" fillId="0" borderId="98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218" fontId="77" fillId="0" borderId="98">
      <alignment vertical="center"/>
    </xf>
    <xf numFmtId="213" fontId="93" fillId="0" borderId="98">
      <alignment horizontal="right"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9" fontId="93" fillId="0" borderId="41">
      <alignment horizontal="right"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0" fontId="62" fillId="0" borderId="43">
      <alignment horizontal="distributed" justifyLastLine="1"/>
    </xf>
    <xf numFmtId="184" fontId="93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7" fontId="94" fillId="0" borderId="98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8" fontId="93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8" fontId="77" fillId="0" borderId="41">
      <alignment vertical="center"/>
    </xf>
    <xf numFmtId="214" fontId="77" fillId="0" borderId="98">
      <alignment vertical="center"/>
    </xf>
    <xf numFmtId="215" fontId="93" fillId="0" borderId="41">
      <alignment horizontal="right"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9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49" fillId="40" borderId="60" applyNumberFormat="0" applyAlignment="0" applyProtection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104" fillId="0" borderId="58">
      <alignment horizontal="left" vertical="center"/>
    </xf>
    <xf numFmtId="216" fontId="93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184" fontId="77" fillId="0" borderId="98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93" fillId="0" borderId="98">
      <alignment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0" fontId="97" fillId="0" borderId="98" applyNumberFormat="0" applyBorder="0" applyAlignment="0"/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7" fontId="93" fillId="0" borderId="41">
      <alignment horizontal="right"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62" fillId="77" borderId="61" applyNumberFormat="0" applyFont="0" applyAlignment="0" applyProtection="0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9" fontId="94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184" fontId="94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5" fontId="94" fillId="0" borderId="98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60" applyNumberFormat="0" applyAlignment="0" applyProtection="0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8" fontId="94" fillId="0" borderId="98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49" fontId="18" fillId="0" borderId="99" applyNumberFormat="0" applyAlignment="0"/>
    <xf numFmtId="213" fontId="94" fillId="0" borderId="41">
      <alignment horizontal="right" vertical="center"/>
    </xf>
    <xf numFmtId="218" fontId="93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4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217" fontId="93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215" fontId="94" fillId="0" borderId="98">
      <alignment horizontal="right"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3" fontId="94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192" fontId="76" fillId="0" borderId="0">
      <protection locked="0"/>
    </xf>
    <xf numFmtId="0" fontId="2" fillId="0" borderId="0">
      <alignment vertical="center"/>
    </xf>
    <xf numFmtId="219" fontId="77" fillId="0" borderId="41">
      <alignment horizontal="right" vertical="center"/>
    </xf>
    <xf numFmtId="219" fontId="93" fillId="0" borderId="98">
      <alignment horizontal="right"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8" fontId="77" fillId="0" borderId="98">
      <alignment vertical="center"/>
    </xf>
    <xf numFmtId="214" fontId="77" fillId="0" borderId="41">
      <alignment vertical="center"/>
    </xf>
    <xf numFmtId="0" fontId="49" fillId="61" borderId="60" applyNumberFormat="0" applyAlignment="0" applyProtection="0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3" fillId="0" borderId="98" applyNumberFormat="0" applyFill="0" applyProtection="0">
      <alignment vertical="center"/>
    </xf>
    <xf numFmtId="21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6" fontId="77" fillId="0" borderId="41">
      <alignment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3" fontId="93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8" fontId="94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0" fontId="62" fillId="0" borderId="41">
      <alignment horizontal="distributed" vertical="center" justifyLastLine="1"/>
    </xf>
    <xf numFmtId="184" fontId="77" fillId="0" borderId="41">
      <alignment vertical="center"/>
    </xf>
    <xf numFmtId="18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3" fontId="77" fillId="0" borderId="98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3" fontId="77" fillId="0" borderId="98">
      <alignment vertical="center"/>
    </xf>
    <xf numFmtId="184" fontId="77" fillId="0" borderId="41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4" fontId="77" fillId="0" borderId="41">
      <alignment vertical="center"/>
    </xf>
    <xf numFmtId="49" fontId="18" fillId="0" borderId="99" applyNumberFormat="0" applyAlignment="0"/>
    <xf numFmtId="213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94" fillId="0" borderId="41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93" fillId="0" borderId="41">
      <alignment vertical="center"/>
    </xf>
    <xf numFmtId="213" fontId="94" fillId="0" borderId="98">
      <alignment horizontal="right" vertical="center"/>
    </xf>
    <xf numFmtId="184" fontId="77" fillId="0" borderId="41">
      <alignment vertical="center"/>
    </xf>
    <xf numFmtId="218" fontId="94" fillId="0" borderId="98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94" fillId="0" borderId="98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98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6" fontId="94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7" fontId="93" fillId="0" borderId="98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94" fillId="0" borderId="41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0" fontId="55" fillId="53" borderId="95" applyNumberFormat="0" applyAlignment="0" applyProtection="0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184" fontId="93" fillId="0" borderId="41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3" fontId="94" fillId="0" borderId="98">
      <alignment horizontal="right" vertical="center"/>
    </xf>
    <xf numFmtId="10" fontId="102" fillId="78" borderId="41" applyNumberFormat="0" applyBorder="0" applyAlignment="0" applyProtection="0"/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97" applyFill="0" applyBorder="0">
      <alignment horizontal="center" vertical="center"/>
      <protection locked="0"/>
    </xf>
    <xf numFmtId="192" fontId="76" fillId="0" borderId="0">
      <protection locked="0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42" fillId="74" borderId="60" applyNumberFormat="0" applyAlignment="0" applyProtection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0" fontId="62" fillId="77" borderId="61" applyNumberFormat="0" applyFont="0" applyAlignment="0" applyProtection="0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66" fontId="62" fillId="0" borderId="0">
      <protection locked="0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94" fillId="0" borderId="98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6" fontId="94" fillId="0" borderId="41">
      <alignment vertical="center"/>
    </xf>
    <xf numFmtId="214" fontId="94" fillId="0" borderId="41">
      <alignment vertical="center"/>
    </xf>
    <xf numFmtId="217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93" fillId="0" borderId="98">
      <alignment horizontal="right" vertical="center"/>
    </xf>
    <xf numFmtId="217" fontId="77" fillId="0" borderId="41">
      <alignment horizontal="right"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6" fontId="94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7" fontId="94" fillId="0" borderId="41">
      <alignment horizontal="right" vertical="center"/>
    </xf>
    <xf numFmtId="216" fontId="93" fillId="0" borderId="41">
      <alignment vertical="center"/>
    </xf>
    <xf numFmtId="213" fontId="94" fillId="0" borderId="41">
      <alignment horizontal="right" vertical="center"/>
    </xf>
    <xf numFmtId="218" fontId="77" fillId="0" borderId="98">
      <alignment vertical="center"/>
    </xf>
    <xf numFmtId="0" fontId="38" fillId="0" borderId="41"/>
    <xf numFmtId="213" fontId="77" fillId="0" borderId="41">
      <alignment vertical="center"/>
    </xf>
    <xf numFmtId="214" fontId="94" fillId="0" borderId="41">
      <alignment vertical="center"/>
    </xf>
    <xf numFmtId="279" fontId="128" fillId="0" borderId="41">
      <alignment vertical="center"/>
    </xf>
    <xf numFmtId="0" fontId="69" fillId="0" borderId="41" applyNumberFormat="0" applyFont="0" applyFill="0" applyAlignment="0" applyProtection="0"/>
    <xf numFmtId="214" fontId="77" fillId="0" borderId="41">
      <alignment vertical="center"/>
    </xf>
    <xf numFmtId="219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4" fontId="77" fillId="0" borderId="41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0" fontId="3" fillId="0" borderId="41" applyNumberFormat="0" applyFill="0" applyProtection="0">
      <alignment vertical="center"/>
    </xf>
    <xf numFmtId="218" fontId="77" fillId="0" borderId="41">
      <alignment vertical="center"/>
    </xf>
    <xf numFmtId="184" fontId="94" fillId="0" borderId="41">
      <alignment vertical="center"/>
    </xf>
    <xf numFmtId="214" fontId="77" fillId="0" borderId="98">
      <alignment vertical="center"/>
    </xf>
    <xf numFmtId="0" fontId="38" fillId="0" borderId="41"/>
    <xf numFmtId="49" fontId="18" fillId="0" borderId="91" applyNumberFormat="0" applyAlignment="0"/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5" fontId="94" fillId="0" borderId="41">
      <alignment horizontal="right" vertical="center"/>
    </xf>
    <xf numFmtId="219" fontId="93" fillId="0" borderId="41">
      <alignment horizontal="right" vertical="center"/>
    </xf>
    <xf numFmtId="184" fontId="77" fillId="0" borderId="41">
      <alignment vertical="center"/>
    </xf>
    <xf numFmtId="214" fontId="94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7" fontId="77" fillId="0" borderId="98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8" fontId="77" fillId="0" borderId="41">
      <alignment vertical="center"/>
    </xf>
    <xf numFmtId="216" fontId="77" fillId="0" borderId="98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9" fontId="94" fillId="0" borderId="98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7" fontId="93" fillId="0" borderId="98">
      <alignment horizontal="right" vertical="center"/>
    </xf>
    <xf numFmtId="184" fontId="77" fillId="0" borderId="41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38" fontId="62" fillId="0" borderId="99">
      <alignment horizontal="right"/>
    </xf>
    <xf numFmtId="180" fontId="130" fillId="0" borderId="96" applyFont="0" applyFill="0" applyBorder="0" applyAlignment="0" applyProtection="0">
      <alignment vertical="center"/>
    </xf>
    <xf numFmtId="301" fontId="38" fillId="0" borderId="41"/>
    <xf numFmtId="217" fontId="77" fillId="0" borderId="41">
      <alignment horizontal="right" vertical="center"/>
    </xf>
    <xf numFmtId="214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184" fontId="77" fillId="0" borderId="41">
      <alignment vertical="center"/>
    </xf>
    <xf numFmtId="184" fontId="77" fillId="0" borderId="41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3" fontId="93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184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218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9" fontId="77" fillId="0" borderId="98">
      <alignment horizontal="right" vertical="center"/>
    </xf>
    <xf numFmtId="213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8" fontId="93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6" fontId="94" fillId="0" borderId="98">
      <alignment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6" fontId="94" fillId="0" borderId="98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184" fontId="77" fillId="0" borderId="98">
      <alignment vertical="center"/>
    </xf>
    <xf numFmtId="214" fontId="77" fillId="0" borderId="41">
      <alignment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3" fontId="93" fillId="0" borderId="41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184" fontId="77" fillId="0" borderId="41">
      <alignment vertical="center"/>
    </xf>
    <xf numFmtId="0" fontId="2" fillId="0" borderId="0">
      <alignment vertical="center"/>
    </xf>
    <xf numFmtId="217" fontId="93" fillId="0" borderId="98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3" fontId="77" fillId="0" borderId="98">
      <alignment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10" fontId="102" fillId="54" borderId="98" applyNumberFormat="0" applyBorder="0" applyAlignment="0" applyProtection="0"/>
    <xf numFmtId="214" fontId="94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6" fontId="77" fillId="0" borderId="98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0" fontId="2" fillId="0" borderId="0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184" fontId="77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6" fontId="93" fillId="0" borderId="41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8" fontId="77" fillId="0" borderId="41">
      <alignment vertical="center"/>
    </xf>
    <xf numFmtId="214" fontId="94" fillId="0" borderId="98">
      <alignment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9" fontId="77" fillId="0" borderId="98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9" fontId="94" fillId="0" borderId="98">
      <alignment horizontal="right"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93" fillId="0" borderId="98">
      <alignment horizontal="right" vertical="center"/>
    </xf>
    <xf numFmtId="0" fontId="2" fillId="0" borderId="0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0" fontId="3" fillId="54" borderId="61" applyNumberFormat="0" applyFont="0" applyAlignment="0" applyProtection="0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4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41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63" fontId="62" fillId="0" borderId="0">
      <protection locked="0"/>
    </xf>
    <xf numFmtId="184" fontId="77" fillId="0" borderId="98">
      <alignment vertical="center"/>
    </xf>
    <xf numFmtId="216" fontId="77" fillId="0" borderId="41">
      <alignment vertical="center"/>
    </xf>
    <xf numFmtId="217" fontId="77" fillId="0" borderId="41">
      <alignment horizontal="right" vertical="center"/>
    </xf>
    <xf numFmtId="215" fontId="77" fillId="0" borderId="98">
      <alignment horizontal="right" vertical="center"/>
    </xf>
    <xf numFmtId="219" fontId="77" fillId="0" borderId="41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41">
      <alignment horizontal="right" vertical="center"/>
    </xf>
    <xf numFmtId="0" fontId="2" fillId="0" borderId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41">
      <alignment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213" fontId="93" fillId="0" borderId="41">
      <alignment horizontal="right" vertical="center"/>
    </xf>
    <xf numFmtId="218" fontId="77" fillId="0" borderId="41">
      <alignment vertical="center"/>
    </xf>
    <xf numFmtId="192" fontId="76" fillId="0" borderId="0">
      <protection locked="0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3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7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9" fontId="77" fillId="0" borderId="98">
      <alignment horizontal="right"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6" fontId="77" fillId="0" borderId="41">
      <alignment vertical="center"/>
    </xf>
    <xf numFmtId="214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6" fontId="77" fillId="0" borderId="41">
      <alignment vertical="center"/>
    </xf>
    <xf numFmtId="216" fontId="77" fillId="0" borderId="41">
      <alignment vertical="center"/>
    </xf>
    <xf numFmtId="213" fontId="77" fillId="0" borderId="98">
      <alignment vertical="center"/>
    </xf>
    <xf numFmtId="214" fontId="77" fillId="0" borderId="41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41">
      <alignment vertical="center"/>
    </xf>
    <xf numFmtId="192" fontId="76" fillId="0" borderId="0">
      <protection locked="0"/>
    </xf>
    <xf numFmtId="214" fontId="77" fillId="0" borderId="41">
      <alignment vertical="center"/>
    </xf>
    <xf numFmtId="219" fontId="77" fillId="0" borderId="98">
      <alignment horizontal="right" vertical="center"/>
    </xf>
    <xf numFmtId="214" fontId="77" fillId="0" borderId="41">
      <alignment vertical="center"/>
    </xf>
    <xf numFmtId="213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8" fontId="77" fillId="0" borderId="98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41">
      <alignment vertical="center"/>
    </xf>
    <xf numFmtId="215" fontId="94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84" fontId="77" fillId="0" borderId="41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8" fontId="93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6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41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184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192" fontId="76" fillId="0" borderId="0">
      <protection locked="0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192" fontId="76" fillId="0" borderId="0">
      <protection locked="0"/>
    </xf>
    <xf numFmtId="192" fontId="76" fillId="0" borderId="0">
      <protection locked="0"/>
    </xf>
    <xf numFmtId="213" fontId="77" fillId="0" borderId="98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4" fontId="77" fillId="0" borderId="41">
      <alignment vertical="center"/>
    </xf>
    <xf numFmtId="217" fontId="77" fillId="0" borderId="41">
      <alignment horizontal="right" vertical="center"/>
    </xf>
    <xf numFmtId="215" fontId="77" fillId="0" borderId="41">
      <alignment horizontal="right" vertical="center"/>
    </xf>
    <xf numFmtId="192" fontId="76" fillId="0" borderId="0">
      <protection locked="0"/>
    </xf>
    <xf numFmtId="0" fontId="2" fillId="0" borderId="0">
      <alignment vertical="center"/>
    </xf>
    <xf numFmtId="219" fontId="77" fillId="0" borderId="41">
      <alignment horizontal="right"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93" fillId="0" borderId="41">
      <alignment horizontal="right" vertical="center"/>
    </xf>
    <xf numFmtId="184" fontId="77" fillId="0" borderId="41">
      <alignment vertical="center"/>
    </xf>
    <xf numFmtId="217" fontId="77" fillId="0" borderId="41">
      <alignment horizontal="right" vertical="center"/>
    </xf>
    <xf numFmtId="218" fontId="77" fillId="0" borderId="41">
      <alignment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184" fontId="77" fillId="0" borderId="98">
      <alignment vertical="center"/>
    </xf>
    <xf numFmtId="217" fontId="77" fillId="0" borderId="41">
      <alignment horizontal="right" vertical="center"/>
    </xf>
    <xf numFmtId="213" fontId="77" fillId="0" borderId="41">
      <alignment vertical="center"/>
    </xf>
    <xf numFmtId="218" fontId="77" fillId="0" borderId="41">
      <alignment vertical="center"/>
    </xf>
    <xf numFmtId="4" fontId="65" fillId="0" borderId="0">
      <protection locked="0"/>
    </xf>
    <xf numFmtId="216" fontId="77" fillId="0" borderId="98">
      <alignment vertical="center"/>
    </xf>
    <xf numFmtId="217" fontId="77" fillId="0" borderId="41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7" fontId="77" fillId="0" borderId="41">
      <alignment horizontal="right" vertical="center"/>
    </xf>
    <xf numFmtId="219" fontId="77" fillId="0" borderId="41">
      <alignment horizontal="right" vertical="center"/>
    </xf>
    <xf numFmtId="192" fontId="76" fillId="0" borderId="0">
      <protection locked="0"/>
    </xf>
    <xf numFmtId="219" fontId="77" fillId="0" borderId="41">
      <alignment horizontal="right" vertical="center"/>
    </xf>
    <xf numFmtId="216" fontId="93" fillId="0" borderId="41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41">
      <alignment vertical="center"/>
    </xf>
    <xf numFmtId="213" fontId="77" fillId="0" borderId="41">
      <alignment vertical="center"/>
    </xf>
    <xf numFmtId="184" fontId="77" fillId="0" borderId="41">
      <alignment vertical="center"/>
    </xf>
    <xf numFmtId="3" fontId="130" fillId="0" borderId="98"/>
    <xf numFmtId="216" fontId="77" fillId="0" borderId="41">
      <alignment vertical="center"/>
    </xf>
    <xf numFmtId="0" fontId="2" fillId="0" borderId="0">
      <alignment vertical="center"/>
    </xf>
    <xf numFmtId="216" fontId="77" fillId="0" borderId="41">
      <alignment vertical="center"/>
    </xf>
    <xf numFmtId="192" fontId="76" fillId="0" borderId="0">
      <protection locked="0"/>
    </xf>
    <xf numFmtId="215" fontId="77" fillId="0" borderId="41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41">
      <alignment horizontal="right"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9" fontId="77" fillId="0" borderId="98">
      <alignment horizontal="right" vertical="center"/>
    </xf>
    <xf numFmtId="184" fontId="93" fillId="0" borderId="41">
      <alignment vertical="center"/>
    </xf>
    <xf numFmtId="216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41">
      <alignment vertical="center"/>
    </xf>
    <xf numFmtId="218" fontId="77" fillId="0" borderId="41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98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6" fontId="77" fillId="0" borderId="41">
      <alignment vertical="center"/>
    </xf>
    <xf numFmtId="219" fontId="77" fillId="0" borderId="41">
      <alignment horizontal="right"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215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41">
      <alignment horizontal="right" vertical="center"/>
    </xf>
    <xf numFmtId="214" fontId="77" fillId="0" borderId="41">
      <alignment vertical="center"/>
    </xf>
    <xf numFmtId="218" fontId="77" fillId="0" borderId="98">
      <alignment vertical="center"/>
    </xf>
    <xf numFmtId="215" fontId="77" fillId="0" borderId="41">
      <alignment horizontal="right" vertical="center"/>
    </xf>
    <xf numFmtId="216" fontId="77" fillId="0" borderId="41">
      <alignment vertical="center"/>
    </xf>
    <xf numFmtId="213" fontId="77" fillId="0" borderId="41">
      <alignment vertical="center"/>
    </xf>
    <xf numFmtId="214" fontId="77" fillId="0" borderId="98">
      <alignment vertical="center"/>
    </xf>
    <xf numFmtId="218" fontId="77" fillId="0" borderId="41">
      <alignment vertical="center"/>
    </xf>
    <xf numFmtId="213" fontId="77" fillId="0" borderId="41">
      <alignment vertical="center"/>
    </xf>
    <xf numFmtId="218" fontId="77" fillId="0" borderId="41">
      <alignment vertical="center"/>
    </xf>
    <xf numFmtId="216" fontId="77" fillId="0" borderId="41">
      <alignment vertical="center"/>
    </xf>
    <xf numFmtId="215" fontId="77" fillId="0" borderId="41">
      <alignment horizontal="right" vertical="center"/>
    </xf>
    <xf numFmtId="215" fontId="77" fillId="0" borderId="98">
      <alignment horizontal="right" vertical="center"/>
    </xf>
    <xf numFmtId="184" fontId="77" fillId="0" borderId="41">
      <alignment vertical="center"/>
    </xf>
    <xf numFmtId="214" fontId="77" fillId="0" borderId="41">
      <alignment vertical="center"/>
    </xf>
    <xf numFmtId="219" fontId="94" fillId="0" borderId="41">
      <alignment horizontal="right" vertical="center"/>
    </xf>
    <xf numFmtId="218" fontId="77" fillId="0" borderId="41">
      <alignment vertical="center"/>
    </xf>
    <xf numFmtId="215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184" fontId="94" fillId="0" borderId="41">
      <alignment vertical="center"/>
    </xf>
    <xf numFmtId="216" fontId="77" fillId="0" borderId="41">
      <alignment vertical="center"/>
    </xf>
    <xf numFmtId="216" fontId="93" fillId="0" borderId="41">
      <alignment vertical="center"/>
    </xf>
    <xf numFmtId="218" fontId="77" fillId="0" borderId="41">
      <alignment vertical="center"/>
    </xf>
    <xf numFmtId="217" fontId="77" fillId="0" borderId="41">
      <alignment horizontal="right" vertical="center"/>
    </xf>
    <xf numFmtId="217" fontId="77" fillId="0" borderId="41">
      <alignment horizontal="right" vertical="center"/>
    </xf>
    <xf numFmtId="214" fontId="77" fillId="0" borderId="98">
      <alignment vertical="center"/>
    </xf>
    <xf numFmtId="184" fontId="77" fillId="0" borderId="41">
      <alignment vertical="center"/>
    </xf>
    <xf numFmtId="218" fontId="77" fillId="0" borderId="41">
      <alignment vertical="center"/>
    </xf>
    <xf numFmtId="214" fontId="77" fillId="0" borderId="41">
      <alignment vertical="center"/>
    </xf>
    <xf numFmtId="218" fontId="77" fillId="0" borderId="98">
      <alignment vertical="center"/>
    </xf>
    <xf numFmtId="213" fontId="77" fillId="0" borderId="41">
      <alignment vertical="center"/>
    </xf>
    <xf numFmtId="218" fontId="77" fillId="0" borderId="98">
      <alignment vertical="center"/>
    </xf>
    <xf numFmtId="214" fontId="77" fillId="0" borderId="41">
      <alignment vertical="center"/>
    </xf>
    <xf numFmtId="216" fontId="77" fillId="0" borderId="41">
      <alignment vertical="center"/>
    </xf>
    <xf numFmtId="216" fontId="77" fillId="0" borderId="98">
      <alignment vertical="center"/>
    </xf>
    <xf numFmtId="215" fontId="77" fillId="0" borderId="41">
      <alignment horizontal="right" vertical="center"/>
    </xf>
    <xf numFmtId="214" fontId="77" fillId="0" borderId="41">
      <alignment vertical="center"/>
    </xf>
    <xf numFmtId="216" fontId="77" fillId="0" borderId="98">
      <alignment vertical="center"/>
    </xf>
    <xf numFmtId="215" fontId="94" fillId="0" borderId="98">
      <alignment horizontal="right" vertical="center"/>
    </xf>
    <xf numFmtId="216" fontId="77" fillId="0" borderId="41">
      <alignment vertical="center"/>
    </xf>
    <xf numFmtId="217" fontId="77" fillId="0" borderId="98">
      <alignment horizontal="right" vertical="center"/>
    </xf>
    <xf numFmtId="215" fontId="77" fillId="0" borderId="41">
      <alignment horizontal="right" vertical="center"/>
    </xf>
    <xf numFmtId="218" fontId="77" fillId="0" borderId="41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3" fontId="77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41">
      <alignment horizontal="right" vertical="center"/>
    </xf>
    <xf numFmtId="215" fontId="77" fillId="0" borderId="41">
      <alignment horizontal="right" vertical="center"/>
    </xf>
    <xf numFmtId="219" fontId="77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184" fontId="77" fillId="0" borderId="41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41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219" fontId="93" fillId="0" borderId="98">
      <alignment horizontal="right" vertical="center"/>
    </xf>
    <xf numFmtId="215" fontId="77" fillId="0" borderId="41">
      <alignment horizontal="right" vertical="center"/>
    </xf>
    <xf numFmtId="213" fontId="77" fillId="0" borderId="98">
      <alignment vertical="center"/>
    </xf>
    <xf numFmtId="215" fontId="93" fillId="0" borderId="41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5" fontId="77" fillId="0" borderId="41">
      <alignment horizontal="right" vertical="center"/>
    </xf>
    <xf numFmtId="184" fontId="93" fillId="0" borderId="41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4" fontId="77" fillId="0" borderId="41">
      <alignment vertical="center"/>
    </xf>
    <xf numFmtId="215" fontId="77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2" fillId="53" borderId="102" applyNumberFormat="0" applyAlignment="0" applyProtection="0">
      <alignment vertical="center"/>
    </xf>
    <xf numFmtId="0" fontId="3" fillId="54" borderId="103" applyNumberFormat="0" applyFont="0" applyAlignment="0" applyProtection="0">
      <alignment vertical="center"/>
    </xf>
    <xf numFmtId="0" fontId="48" fillId="0" borderId="104" applyNumberFormat="0" applyFill="0" applyAlignment="0" applyProtection="0">
      <alignment vertical="center"/>
    </xf>
    <xf numFmtId="0" fontId="49" fillId="40" borderId="102" applyNumberFormat="0" applyAlignment="0" applyProtection="0">
      <alignment vertical="center"/>
    </xf>
    <xf numFmtId="0" fontId="55" fillId="53" borderId="105" applyNumberFormat="0" applyAlignment="0" applyProtection="0">
      <alignment vertical="center"/>
    </xf>
    <xf numFmtId="3" fontId="130" fillId="0" borderId="98"/>
    <xf numFmtId="216" fontId="77" fillId="0" borderId="112">
      <alignment vertical="center"/>
    </xf>
    <xf numFmtId="3" fontId="130" fillId="0" borderId="98"/>
    <xf numFmtId="0" fontId="97" fillId="0" borderId="98" applyNumberFormat="0" applyBorder="0" applyAlignment="0"/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98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98">
      <alignment horizontal="center" vertical="center"/>
    </xf>
    <xf numFmtId="218" fontId="77" fillId="0" borderId="112">
      <alignment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62" fillId="0" borderId="98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0" fontId="38" fillId="0" borderId="98"/>
    <xf numFmtId="0" fontId="128" fillId="0" borderId="98">
      <alignment vertical="center"/>
    </xf>
    <xf numFmtId="0" fontId="130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98"/>
    <xf numFmtId="3" fontId="130" fillId="0" borderId="98"/>
    <xf numFmtId="0" fontId="97" fillId="0" borderId="98" applyNumberFormat="0" applyBorder="0" applyAlignment="0"/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98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98">
      <alignment horizontal="center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62" fillId="0" borderId="98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0" fontId="38" fillId="0" borderId="98"/>
    <xf numFmtId="0" fontId="128" fillId="0" borderId="98">
      <alignment vertical="center"/>
    </xf>
    <xf numFmtId="0" fontId="130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4" fillId="0" borderId="101">
      <alignment horizontal="left" vertical="center"/>
    </xf>
    <xf numFmtId="10" fontId="102" fillId="54" borderId="98" applyNumberFormat="0" applyBorder="0" applyAlignment="0" applyProtection="0"/>
    <xf numFmtId="10" fontId="102" fillId="78" borderId="98" applyNumberFormat="0" applyBorder="0" applyAlignment="0" applyProtection="0"/>
    <xf numFmtId="216" fontId="77" fillId="0" borderId="112">
      <alignment vertical="center"/>
    </xf>
    <xf numFmtId="219" fontId="77" fillId="0" borderId="10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33" fontId="62" fillId="0" borderId="112">
      <alignment horizontal="center" vertical="center"/>
    </xf>
    <xf numFmtId="213" fontId="93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215" fontId="93" fillId="0" borderId="112">
      <alignment horizontal="right" vertical="center"/>
    </xf>
    <xf numFmtId="215" fontId="94" fillId="0" borderId="112">
      <alignment horizontal="right" vertical="center"/>
    </xf>
    <xf numFmtId="217" fontId="94" fillId="0" borderId="112">
      <alignment horizontal="right" vertical="center"/>
    </xf>
    <xf numFmtId="217" fontId="94" fillId="0" borderId="112">
      <alignment horizontal="right" vertical="center"/>
    </xf>
    <xf numFmtId="219" fontId="94" fillId="0" borderId="112">
      <alignment horizontal="right" vertical="center"/>
    </xf>
    <xf numFmtId="219" fontId="94" fillId="0" borderId="112">
      <alignment horizontal="right" vertical="center"/>
    </xf>
    <xf numFmtId="0" fontId="38" fillId="0" borderId="112"/>
    <xf numFmtId="0" fontId="42" fillId="74" borderId="118" applyNumberFormat="0" applyAlignment="0" applyProtection="0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0" fontId="49" fillId="61" borderId="118" applyNumberFormat="0" applyAlignment="0" applyProtection="0">
      <alignment vertical="center"/>
    </xf>
    <xf numFmtId="179" fontId="12" fillId="42" borderId="117" applyBorder="0" applyProtection="0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301" fontId="38" fillId="0" borderId="112"/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0" fontId="188" fillId="80" borderId="112">
      <alignment horizontal="center"/>
    </xf>
    <xf numFmtId="0" fontId="130" fillId="0" borderId="107">
      <alignment horizontal="distributed" justifyLastLine="1"/>
    </xf>
    <xf numFmtId="219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0" fontId="62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3" fontId="77" fillId="0" borderId="106">
      <alignment vertical="center"/>
    </xf>
    <xf numFmtId="0" fontId="42" fillId="74" borderId="102" applyNumberFormat="0" applyAlignment="0" applyProtection="0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0" fontId="104" fillId="0" borderId="101">
      <alignment horizontal="lef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0" fontId="49" fillId="61" borderId="102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111" applyNumberFormat="0" applyAlignment="0" applyProtection="0">
      <alignment vertical="center"/>
    </xf>
    <xf numFmtId="0" fontId="62" fillId="77" borderId="110" applyNumberFormat="0" applyFont="0" applyAlignment="0" applyProtection="0">
      <alignment vertical="center"/>
    </xf>
    <xf numFmtId="0" fontId="49" fillId="61" borderId="109" applyNumberFormat="0" applyAlignment="0" applyProtection="0">
      <alignment vertical="center"/>
    </xf>
    <xf numFmtId="0" fontId="104" fillId="0" borderId="108">
      <alignment horizontal="left" vertical="center"/>
    </xf>
    <xf numFmtId="0" fontId="42" fillId="74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0" fontId="62" fillId="0" borderId="100">
      <alignment horizontal="distributed" justifyLastLine="1"/>
    </xf>
    <xf numFmtId="214" fontId="93" fillId="0" borderId="106">
      <alignment vertical="center"/>
    </xf>
    <xf numFmtId="217" fontId="93" fillId="0" borderId="106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5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6" fontId="94" fillId="0" borderId="98">
      <alignment vertical="center"/>
    </xf>
    <xf numFmtId="217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4" fillId="0" borderId="98">
      <alignment vertical="center"/>
    </xf>
    <xf numFmtId="219" fontId="94" fillId="0" borderId="98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0" fontId="130" fillId="0" borderId="100">
      <alignment horizontal="distributed" justifyLastLine="1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3" fontId="130" fillId="0" borderId="106"/>
    <xf numFmtId="218" fontId="77" fillId="0" borderId="112">
      <alignment vertical="center"/>
    </xf>
    <xf numFmtId="3" fontId="130" fillId="0" borderId="106"/>
    <xf numFmtId="0" fontId="97" fillId="0" borderId="106" applyNumberFormat="0" applyBorder="0" applyAlignment="0"/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42" fillId="74" borderId="102" applyNumberFormat="0" applyAlignment="0" applyProtection="0">
      <alignment vertical="center"/>
    </xf>
    <xf numFmtId="0" fontId="104" fillId="0" borderId="101">
      <alignment horizontal="left" vertical="center"/>
    </xf>
    <xf numFmtId="0" fontId="49" fillId="61" borderId="102" applyNumberFormat="0" applyAlignment="0" applyProtection="0">
      <alignment vertical="center"/>
    </xf>
    <xf numFmtId="10" fontId="102" fillId="54" borderId="106" applyNumberFormat="0" applyBorder="0" applyAlignment="0" applyProtection="0"/>
    <xf numFmtId="0" fontId="62" fillId="77" borderId="103" applyNumberFormat="0" applyFont="0" applyAlignment="0" applyProtection="0">
      <alignment vertical="center"/>
    </xf>
    <xf numFmtId="0" fontId="55" fillId="74" borderId="105" applyNumberFormat="0" applyAlignment="0" applyProtection="0">
      <alignment vertical="center"/>
    </xf>
    <xf numFmtId="233" fontId="62" fillId="0" borderId="106">
      <alignment horizontal="center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62" fillId="0" borderId="106">
      <alignment horizontal="distributed" vertical="center" justifyLastLine="1"/>
    </xf>
    <xf numFmtId="0" fontId="62" fillId="0" borderId="100">
      <alignment horizontal="distributed" justifyLastLine="1"/>
    </xf>
    <xf numFmtId="184" fontId="94" fillId="0" borderId="106">
      <alignment vertical="center"/>
    </xf>
    <xf numFmtId="213" fontId="94" fillId="0" borderId="106">
      <alignment horizontal="right" vertical="center"/>
    </xf>
    <xf numFmtId="184" fontId="94" fillId="0" borderId="106">
      <alignment vertical="center"/>
    </xf>
    <xf numFmtId="213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4" fontId="94" fillId="0" borderId="106">
      <alignment vertical="center"/>
    </xf>
    <xf numFmtId="215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6" fontId="94" fillId="0" borderId="106">
      <alignment vertical="center"/>
    </xf>
    <xf numFmtId="217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8" fontId="94" fillId="0" borderId="106">
      <alignment vertical="center"/>
    </xf>
    <xf numFmtId="219" fontId="94" fillId="0" borderId="106">
      <alignment horizontal="right" vertical="center"/>
    </xf>
    <xf numFmtId="219" fontId="93" fillId="0" borderId="106">
      <alignment horizontal="right" vertical="center"/>
    </xf>
    <xf numFmtId="0" fontId="38" fillId="0" borderId="106"/>
    <xf numFmtId="0" fontId="128" fillId="0" borderId="106">
      <alignment vertical="center"/>
    </xf>
    <xf numFmtId="0" fontId="130" fillId="0" borderId="100">
      <alignment horizontal="distributed" justifyLastLine="1"/>
    </xf>
    <xf numFmtId="0" fontId="3" fillId="0" borderId="106" applyNumberFormat="0" applyFill="0" applyProtection="0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8" fontId="77" fillId="0" borderId="112">
      <alignment vertical="center"/>
    </xf>
    <xf numFmtId="214" fontId="77" fillId="0" borderId="106">
      <alignment vertical="center"/>
    </xf>
    <xf numFmtId="213" fontId="77" fillId="0" borderId="112">
      <alignment vertical="center"/>
    </xf>
    <xf numFmtId="0" fontId="49" fillId="61" borderId="118" applyNumberFormat="0" applyAlignment="0" applyProtection="0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0" fontId="3" fillId="77" borderId="119" applyNumberFormat="0" applyFont="0" applyAlignment="0" applyProtection="0">
      <alignment vertical="center"/>
    </xf>
    <xf numFmtId="216" fontId="77" fillId="0" borderId="112">
      <alignment vertical="center"/>
    </xf>
    <xf numFmtId="3" fontId="130" fillId="0" borderId="112"/>
    <xf numFmtId="215" fontId="77" fillId="0" borderId="106">
      <alignment horizontal="right" vertical="center"/>
    </xf>
    <xf numFmtId="0" fontId="3" fillId="0" borderId="112" applyNumberFormat="0" applyFill="0" applyProtection="0">
      <alignment vertical="center"/>
    </xf>
    <xf numFmtId="217" fontId="77" fillId="0" borderId="106">
      <alignment horizontal="right" vertical="center"/>
    </xf>
    <xf numFmtId="0" fontId="55" fillId="74" borderId="125" applyNumberFormat="0" applyAlignment="0" applyProtection="0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12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9" fontId="77" fillId="0" borderId="112">
      <alignment horizontal="right" vertical="center"/>
    </xf>
    <xf numFmtId="214" fontId="77" fillId="0" borderId="106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38" fontId="62" fillId="0" borderId="99">
      <alignment horizontal="right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177" fillId="0" borderId="124">
      <alignment vertical="center"/>
    </xf>
    <xf numFmtId="214" fontId="77" fillId="0" borderId="106">
      <alignment vertical="center"/>
    </xf>
    <xf numFmtId="0" fontId="177" fillId="0" borderId="121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7" fontId="94" fillId="0" borderId="106">
      <alignment horizontal="right" vertical="center"/>
    </xf>
    <xf numFmtId="217" fontId="94" fillId="0" borderId="106">
      <alignment horizontal="right" vertical="center"/>
    </xf>
    <xf numFmtId="215" fontId="94" fillId="0" borderId="106">
      <alignment horizontal="right" vertical="center"/>
    </xf>
    <xf numFmtId="215" fontId="94" fillId="0" borderId="106">
      <alignment horizontal="right" vertical="center"/>
    </xf>
    <xf numFmtId="213" fontId="94" fillId="0" borderId="106">
      <alignment horizontal="right" vertical="center"/>
    </xf>
    <xf numFmtId="213" fontId="94" fillId="0" borderId="106">
      <alignment horizontal="right" vertical="center"/>
    </xf>
    <xf numFmtId="0" fontId="62" fillId="0" borderId="107">
      <alignment horizontal="distributed" justifyLastLine="1"/>
    </xf>
    <xf numFmtId="219" fontId="93" fillId="0" borderId="106">
      <alignment horizontal="right" vertical="center"/>
    </xf>
    <xf numFmtId="219" fontId="93" fillId="0" borderId="106">
      <alignment horizontal="right"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213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62" fillId="77" borderId="110" applyNumberFormat="0" applyFont="0" applyAlignment="0" applyProtection="0">
      <alignment vertical="center"/>
    </xf>
    <xf numFmtId="0" fontId="49" fillId="61" borderId="109" applyNumberFormat="0" applyAlignment="0" applyProtection="0">
      <alignment vertical="center"/>
    </xf>
    <xf numFmtId="0" fontId="42" fillId="74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0" fontId="104" fillId="0" borderId="101">
      <alignment horizontal="left" vertical="center"/>
    </xf>
    <xf numFmtId="10" fontId="102" fillId="54" borderId="98" applyNumberFormat="0" applyBorder="0" applyAlignment="0" applyProtection="0"/>
    <xf numFmtId="184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0" fontId="42" fillId="74" borderId="118" applyNumberFormat="0" applyAlignment="0" applyProtection="0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94" fillId="0" borderId="106">
      <alignment vertical="center"/>
    </xf>
    <xf numFmtId="219" fontId="94" fillId="0" borderId="106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5" fontId="94" fillId="0" borderId="112">
      <alignment horizontal="right" vertical="center"/>
    </xf>
    <xf numFmtId="0" fontId="62" fillId="0" borderId="114">
      <alignment horizontal="distributed" justifyLastLine="1"/>
    </xf>
    <xf numFmtId="215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0" fontId="130" fillId="0" borderId="107">
      <alignment horizontal="distributed" justifyLastLine="1"/>
    </xf>
    <xf numFmtId="219" fontId="94" fillId="0" borderId="106">
      <alignment horizontal="right" vertical="center"/>
    </xf>
    <xf numFmtId="216" fontId="94" fillId="0" borderId="106">
      <alignment vertical="center"/>
    </xf>
    <xf numFmtId="216" fontId="94" fillId="0" borderId="106">
      <alignment vertical="center"/>
    </xf>
    <xf numFmtId="214" fontId="94" fillId="0" borderId="106">
      <alignment vertical="center"/>
    </xf>
    <xf numFmtId="214" fontId="94" fillId="0" borderId="106">
      <alignment vertical="center"/>
    </xf>
    <xf numFmtId="184" fontId="94" fillId="0" borderId="106">
      <alignment vertical="center"/>
    </xf>
    <xf numFmtId="184" fontId="94" fillId="0" borderId="106">
      <alignment vertical="center"/>
    </xf>
    <xf numFmtId="218" fontId="93" fillId="0" borderId="106">
      <alignment vertical="center"/>
    </xf>
    <xf numFmtId="218" fontId="93" fillId="0" borderId="106">
      <alignment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0" fontId="55" fillId="74" borderId="111" applyNumberFormat="0" applyAlignment="0" applyProtection="0">
      <alignment vertical="center"/>
    </xf>
    <xf numFmtId="0" fontId="104" fillId="0" borderId="108">
      <alignment horizontal="lef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12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184" fontId="77" fillId="0" borderId="106">
      <alignment vertical="center"/>
    </xf>
    <xf numFmtId="214" fontId="77" fillId="0" borderId="106">
      <alignment vertical="center"/>
    </xf>
    <xf numFmtId="217" fontId="77" fillId="0" borderId="106">
      <alignment horizontal="right" vertical="center"/>
    </xf>
    <xf numFmtId="214" fontId="77" fillId="0" borderId="112">
      <alignment vertical="center"/>
    </xf>
    <xf numFmtId="184" fontId="77" fillId="0" borderId="106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6" fontId="77" fillId="0" borderId="112">
      <alignment vertical="center"/>
    </xf>
    <xf numFmtId="214" fontId="77" fillId="0" borderId="106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8" fontId="94" fillId="0" borderId="106">
      <alignment vertical="center"/>
    </xf>
    <xf numFmtId="184" fontId="77" fillId="0" borderId="106">
      <alignment vertical="center"/>
    </xf>
    <xf numFmtId="184" fontId="77" fillId="0" borderId="112">
      <alignment vertical="center"/>
    </xf>
    <xf numFmtId="213" fontId="77" fillId="0" borderId="106">
      <alignment vertical="center"/>
    </xf>
    <xf numFmtId="213" fontId="77" fillId="0" borderId="112">
      <alignment vertical="center"/>
    </xf>
    <xf numFmtId="3" fontId="130" fillId="0" borderId="112"/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12">
      <alignment vertical="center"/>
    </xf>
    <xf numFmtId="214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10" fontId="102" fillId="78" borderId="98" applyNumberFormat="0" applyBorder="0" applyAlignment="0" applyProtection="0"/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9" fontId="77" fillId="0" borderId="112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219" fontId="77" fillId="0" borderId="112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0" fontId="48" fillId="0" borderId="123" applyNumberFormat="0" applyFill="0" applyAlignment="0" applyProtection="0">
      <alignment vertical="center"/>
    </xf>
    <xf numFmtId="213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7" fontId="94" fillId="0" borderId="106">
      <alignment horizontal="right" vertical="center"/>
    </xf>
    <xf numFmtId="0" fontId="97" fillId="0" borderId="112" applyNumberFormat="0" applyBorder="0" applyAlignment="0"/>
    <xf numFmtId="213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3" fontId="130" fillId="0" borderId="112"/>
    <xf numFmtId="218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184" fontId="93" fillId="0" borderId="106">
      <alignment vertical="center"/>
    </xf>
    <xf numFmtId="18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9" fontId="77" fillId="0" borderId="112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12">
      <alignment horizontal="right"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7" fontId="77" fillId="0" borderId="112">
      <alignment horizontal="right"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6" fontId="77" fillId="0" borderId="106">
      <alignment vertical="center"/>
    </xf>
    <xf numFmtId="218" fontId="77" fillId="0" borderId="112">
      <alignment vertical="center"/>
    </xf>
    <xf numFmtId="216" fontId="77" fillId="0" borderId="106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5" fontId="77" fillId="0" borderId="112">
      <alignment horizontal="right"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6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8" fontId="77" fillId="0" borderId="112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12">
      <alignment vertical="center"/>
    </xf>
    <xf numFmtId="218" fontId="77" fillId="0" borderId="106">
      <alignment vertical="center"/>
    </xf>
    <xf numFmtId="215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6" fontId="77" fillId="0" borderId="112">
      <alignment vertical="center"/>
    </xf>
    <xf numFmtId="216" fontId="77" fillId="0" borderId="106">
      <alignment vertical="center"/>
    </xf>
    <xf numFmtId="218" fontId="77" fillId="0" borderId="112">
      <alignment vertical="center"/>
    </xf>
    <xf numFmtId="217" fontId="77" fillId="0" borderId="106">
      <alignment horizontal="right" vertical="center"/>
    </xf>
    <xf numFmtId="219" fontId="77" fillId="0" borderId="112">
      <alignment horizontal="right" vertical="center"/>
    </xf>
    <xf numFmtId="217" fontId="77" fillId="0" borderId="106">
      <alignment horizontal="right" vertical="center"/>
    </xf>
    <xf numFmtId="184" fontId="77" fillId="0" borderId="112">
      <alignment vertical="center"/>
    </xf>
    <xf numFmtId="219" fontId="77" fillId="0" borderId="106">
      <alignment horizontal="right" vertical="center"/>
    </xf>
    <xf numFmtId="214" fontId="77" fillId="0" borderId="112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4" fontId="77" fillId="0" borderId="112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106">
      <alignment vertical="center"/>
    </xf>
    <xf numFmtId="0" fontId="104" fillId="0" borderId="108">
      <alignment horizontal="left" vertical="center"/>
    </xf>
    <xf numFmtId="10" fontId="102" fillId="54" borderId="106" applyNumberFormat="0" applyBorder="0" applyAlignment="0" applyProtection="0"/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0" fontId="128" fillId="0" borderId="112">
      <alignment vertical="center"/>
    </xf>
    <xf numFmtId="218" fontId="94" fillId="0" borderId="112">
      <alignment vertical="center"/>
    </xf>
    <xf numFmtId="218" fontId="94" fillId="0" borderId="112">
      <alignment vertical="center"/>
    </xf>
    <xf numFmtId="216" fontId="94" fillId="0" borderId="112">
      <alignment vertical="center"/>
    </xf>
    <xf numFmtId="216" fontId="94" fillId="0" borderId="112">
      <alignment vertical="center"/>
    </xf>
    <xf numFmtId="214" fontId="94" fillId="0" borderId="112">
      <alignment vertical="center"/>
    </xf>
    <xf numFmtId="214" fontId="94" fillId="0" borderId="112">
      <alignment vertical="center"/>
    </xf>
    <xf numFmtId="184" fontId="94" fillId="0" borderId="112">
      <alignment vertical="center"/>
    </xf>
    <xf numFmtId="184" fontId="94" fillId="0" borderId="112">
      <alignment vertical="center"/>
    </xf>
    <xf numFmtId="0" fontId="62" fillId="0" borderId="112">
      <alignment horizontal="distributed" vertical="center" justifyLastLine="1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10" fontId="102" fillId="54" borderId="112" applyNumberFormat="0" applyBorder="0" applyAlignment="0" applyProtection="0"/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8" fontId="77" fillId="0" borderId="106">
      <alignment vertic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184" fontId="77" fillId="0" borderId="106">
      <alignment vertical="center"/>
    </xf>
    <xf numFmtId="213" fontId="77" fillId="0" borderId="106">
      <alignment vertical="center"/>
    </xf>
    <xf numFmtId="18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4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8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4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10" fontId="102" fillId="78" borderId="106" applyNumberFormat="0" applyBorder="0" applyAlignment="0" applyProtection="0"/>
    <xf numFmtId="215" fontId="77" fillId="0" borderId="106">
      <alignment horizontal="right" vertical="center"/>
    </xf>
    <xf numFmtId="214" fontId="77" fillId="0" borderId="106">
      <alignment vertical="center"/>
    </xf>
    <xf numFmtId="219" fontId="77" fillId="0" borderId="10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5" fillId="0" borderId="112" applyNumberFormat="0">
      <alignment horizontal="center"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4" fontId="77" fillId="0" borderId="106">
      <alignment vertical="center"/>
    </xf>
    <xf numFmtId="184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0" fontId="49" fillId="61" borderId="109" applyNumberFormat="0" applyAlignment="0" applyProtection="0">
      <alignment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94" fontId="68" fillId="0" borderId="112">
      <alignment horizontal="center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3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5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98" fontId="198" fillId="54" borderId="131">
      <alignment horizontal="center"/>
    </xf>
    <xf numFmtId="216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9" fontId="77" fillId="0" borderId="106">
      <alignment horizontal="right" vertical="center"/>
    </xf>
    <xf numFmtId="219" fontId="77" fillId="0" borderId="106">
      <alignment horizontal="right"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6" fontId="77" fillId="0" borderId="106">
      <alignment vertical="center"/>
    </xf>
    <xf numFmtId="216" fontId="77" fillId="0" borderId="106">
      <alignment vertical="center"/>
    </xf>
    <xf numFmtId="214" fontId="77" fillId="0" borderId="106">
      <alignment vertical="center"/>
    </xf>
    <xf numFmtId="215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0" fontId="198" fillId="3" borderId="131">
      <alignment horizontal="center" vertical="center"/>
      <protection locked="0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0" fontId="130" fillId="0" borderId="114">
      <alignment horizontal="distributed" justifyLastLine="1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49" fontId="102" fillId="54" borderId="113" applyNumberFormat="0" applyBorder="0"/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4" fontId="77" fillId="0" borderId="106">
      <alignment vertical="center"/>
    </xf>
    <xf numFmtId="214" fontId="77" fillId="0" borderId="106">
      <alignment vertical="center"/>
    </xf>
    <xf numFmtId="218" fontId="77" fillId="0" borderId="106">
      <alignment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7" fontId="77" fillId="0" borderId="106">
      <alignment horizontal="right" vertical="center"/>
    </xf>
    <xf numFmtId="217" fontId="77" fillId="0" borderId="106">
      <alignment horizontal="right" vertical="center"/>
    </xf>
    <xf numFmtId="219" fontId="77" fillId="0" borderId="106">
      <alignment horizontal="right" vertical="center"/>
    </xf>
    <xf numFmtId="216" fontId="77" fillId="0" borderId="106">
      <alignment vertical="center"/>
    </xf>
    <xf numFmtId="215" fontId="77" fillId="0" borderId="106">
      <alignment horizontal="right" vertical="center"/>
    </xf>
    <xf numFmtId="217" fontId="77" fillId="0" borderId="106">
      <alignment horizontal="right" vertical="center"/>
    </xf>
    <xf numFmtId="215" fontId="77" fillId="0" borderId="106">
      <alignment horizontal="right" vertical="center"/>
    </xf>
    <xf numFmtId="0" fontId="38" fillId="3" borderId="119" applyBorder="0">
      <protection locked="0"/>
    </xf>
    <xf numFmtId="12" fontId="38" fillId="78" borderId="130" applyNumberFormat="0" applyBorder="0" applyAlignment="0" applyProtection="0">
      <alignment horizontal="center"/>
    </xf>
    <xf numFmtId="0" fontId="195" fillId="82" borderId="114" applyBorder="0" applyAlignment="0"/>
    <xf numFmtId="246" fontId="173" fillId="0" borderId="121">
      <alignment vertical="center"/>
    </xf>
    <xf numFmtId="299" fontId="38" fillId="54" borderId="128" applyBorder="0">
      <alignment horizontal="center"/>
    </xf>
    <xf numFmtId="0" fontId="48" fillId="0" borderId="123" applyNumberFormat="0" applyFill="0" applyAlignment="0" applyProtection="0">
      <alignment vertical="center"/>
    </xf>
    <xf numFmtId="297" fontId="102" fillId="53" borderId="126" applyBorder="0"/>
    <xf numFmtId="184" fontId="174" fillId="0" borderId="122">
      <alignment vertical="center"/>
    </xf>
    <xf numFmtId="0" fontId="48" fillId="0" borderId="123" applyNumberFormat="0" applyFill="0" applyAlignment="0" applyProtection="0">
      <alignment vertical="center"/>
    </xf>
    <xf numFmtId="0" fontId="38" fillId="3" borderId="119" applyBorder="0">
      <protection locked="0"/>
    </xf>
    <xf numFmtId="0" fontId="11" fillId="53" borderId="120">
      <alignment horizontal="distributed" vertical="center"/>
    </xf>
    <xf numFmtId="0" fontId="195" fillId="82" borderId="129" applyBorder="0" applyAlignment="0"/>
    <xf numFmtId="0" fontId="104" fillId="0" borderId="116">
      <alignment horizontal="left" vertical="center"/>
    </xf>
    <xf numFmtId="184" fontId="174" fillId="0" borderId="122">
      <alignment vertical="center"/>
    </xf>
    <xf numFmtId="0" fontId="38" fillId="54" borderId="127" applyBorder="0"/>
    <xf numFmtId="0" fontId="3" fillId="77" borderId="119" applyNumberFormat="0" applyFont="0" applyAlignment="0" applyProtection="0">
      <alignment vertical="center"/>
    </xf>
    <xf numFmtId="179" fontId="168" fillId="0" borderId="112">
      <alignment vertical="center"/>
    </xf>
    <xf numFmtId="0" fontId="11" fillId="53" borderId="120">
      <alignment horizontal="distributed" vertical="center"/>
    </xf>
    <xf numFmtId="0" fontId="55" fillId="74" borderId="125" applyNumberFormat="0" applyAlignment="0" applyProtection="0">
      <alignment vertical="center"/>
    </xf>
    <xf numFmtId="246" fontId="173" fillId="0" borderId="121">
      <alignment vertical="center"/>
    </xf>
    <xf numFmtId="0" fontId="2" fillId="0" borderId="0">
      <alignment vertical="center"/>
    </xf>
    <xf numFmtId="180" fontId="130" fillId="0" borderId="115" applyFont="0" applyFill="0" applyBorder="0" applyAlignment="0" applyProtection="0">
      <alignment vertical="center"/>
    </xf>
    <xf numFmtId="0" fontId="2" fillId="0" borderId="0">
      <alignment vertical="center"/>
    </xf>
    <xf numFmtId="180" fontId="88" fillId="0" borderId="112">
      <alignment vertical="center"/>
    </xf>
    <xf numFmtId="180" fontId="3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88" fillId="0" borderId="112">
      <alignment vertical="center"/>
    </xf>
    <xf numFmtId="180" fontId="3" fillId="0" borderId="112">
      <alignment vertical="center"/>
    </xf>
    <xf numFmtId="180" fontId="38" fillId="0" borderId="112">
      <alignment vertical="center"/>
    </xf>
    <xf numFmtId="317" fontId="211" fillId="0" borderId="112" applyFont="0" applyFill="0" applyBorder="0">
      <alignment horizontal="right" vertical="center"/>
    </xf>
    <xf numFmtId="318" fontId="207" fillId="0" borderId="112" applyFill="0" applyBorder="0" applyProtection="0">
      <alignment horizontal="right" vertical="center"/>
    </xf>
    <xf numFmtId="319" fontId="97" fillId="0" borderId="112">
      <alignment vertical="center"/>
    </xf>
    <xf numFmtId="320" fontId="77" fillId="0" borderId="112" applyFill="0" applyBorder="0" applyProtection="0">
      <alignment horizontal="right" vertical="center"/>
    </xf>
    <xf numFmtId="321" fontId="97" fillId="0" borderId="112">
      <alignment horizontal="right" vertical="center"/>
    </xf>
    <xf numFmtId="322" fontId="97" fillId="0" borderId="112">
      <alignment vertical="center"/>
    </xf>
    <xf numFmtId="323" fontId="97" fillId="0" borderId="112">
      <alignment vertical="center"/>
    </xf>
    <xf numFmtId="324" fontId="207" fillId="0" borderId="112" applyFont="0" applyFill="0" applyBorder="0">
      <alignment horizontal="right" vertical="center"/>
    </xf>
    <xf numFmtId="326" fontId="62" fillId="0" borderId="112" applyFont="0" applyFill="0" applyBorder="0" applyProtection="0">
      <alignment horizontal="right" vertical="center"/>
    </xf>
    <xf numFmtId="327" fontId="62" fillId="0" borderId="112" applyFont="0" applyFill="0" applyBorder="0">
      <alignment horizontal="right" vertical="center"/>
    </xf>
    <xf numFmtId="328" fontId="207" fillId="0" borderId="112" applyFont="0" applyFill="0" applyBorder="0">
      <alignment horizontal="right" vertical="center"/>
    </xf>
    <xf numFmtId="39" fontId="207" fillId="0" borderId="112" applyFont="0" applyFill="0" applyBorder="0">
      <alignment horizontal="right" vertical="center"/>
    </xf>
    <xf numFmtId="331" fontId="97" fillId="0" borderId="112" applyBorder="0">
      <alignment vertical="center"/>
    </xf>
    <xf numFmtId="225" fontId="69" fillId="0" borderId="117"/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74" borderId="125" applyNumberFormat="0" applyAlignment="0" applyProtection="0">
      <alignment vertical="center"/>
    </xf>
    <xf numFmtId="0" fontId="177" fillId="0" borderId="121">
      <alignment vertical="center"/>
    </xf>
    <xf numFmtId="179" fontId="12" fillId="42" borderId="117" applyBorder="0" applyProtection="0">
      <alignment vertical="center"/>
    </xf>
    <xf numFmtId="214" fontId="177" fillId="0" borderId="124">
      <alignment vertical="center"/>
    </xf>
    <xf numFmtId="49" fontId="18" fillId="0" borderId="132" applyNumberFormat="0" applyAlignment="0"/>
    <xf numFmtId="0" fontId="42" fillId="74" borderId="118" applyNumberFormat="0" applyAlignment="0" applyProtection="0">
      <alignment vertical="center"/>
    </xf>
    <xf numFmtId="10" fontId="102" fillId="78" borderId="112" applyNumberFormat="0" applyBorder="0" applyAlignment="0" applyProtection="0"/>
    <xf numFmtId="0" fontId="3" fillId="77" borderId="119" applyNumberFormat="0" applyFon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49" fontId="128" fillId="0" borderId="117" applyFill="0" applyBorder="0">
      <alignment horizontal="center" vertical="center"/>
      <protection locked="0"/>
    </xf>
    <xf numFmtId="246" fontId="234" fillId="0" borderId="121">
      <alignment vertical="center"/>
    </xf>
    <xf numFmtId="41" fontId="2" fillId="0" borderId="0" applyFont="0" applyFill="0" applyBorder="0" applyAlignment="0" applyProtection="0">
      <alignment vertical="center"/>
    </xf>
    <xf numFmtId="0" fontId="237" fillId="0" borderId="117" applyBorder="0">
      <alignment horizontal="distributed" vertical="center"/>
      <protection locked="0"/>
    </xf>
    <xf numFmtId="0" fontId="38" fillId="0" borderId="112"/>
    <xf numFmtId="279" fontId="128" fillId="0" borderId="112">
      <alignment vertical="center"/>
    </xf>
    <xf numFmtId="38" fontId="62" fillId="0" borderId="132">
      <alignment horizontal="right"/>
    </xf>
    <xf numFmtId="0" fontId="69" fillId="0" borderId="112" applyNumberFormat="0" applyFont="0" applyFill="0" applyAlignment="0" applyProtection="0"/>
    <xf numFmtId="0" fontId="2" fillId="0" borderId="0">
      <alignment vertical="center"/>
    </xf>
    <xf numFmtId="0" fontId="195" fillId="82" borderId="129" applyBorder="0" applyAlignment="0"/>
    <xf numFmtId="180" fontId="130" fillId="0" borderId="115" applyFont="0" applyFill="0" applyBorder="0" applyAlignment="0" applyProtection="0">
      <alignment vertical="center"/>
    </xf>
    <xf numFmtId="301" fontId="38" fillId="0" borderId="112"/>
    <xf numFmtId="246" fontId="173" fillId="0" borderId="12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25" fontId="69" fillId="0" borderId="117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54" borderId="127" applyBorder="0"/>
    <xf numFmtId="299" fontId="38" fillId="54" borderId="128" applyBorder="0">
      <alignment horizontal="center"/>
    </xf>
    <xf numFmtId="0" fontId="195" fillId="82" borderId="129" applyBorder="0" applyAlignment="0"/>
    <xf numFmtId="12" fontId="38" fillId="78" borderId="130" applyNumberFormat="0" applyBorder="0" applyAlignment="0" applyProtection="0">
      <alignment horizontal="center"/>
    </xf>
    <xf numFmtId="0" fontId="38" fillId="3" borderId="119" applyBorder="0">
      <protection locked="0"/>
    </xf>
    <xf numFmtId="0" fontId="198" fillId="3" borderId="131">
      <alignment horizontal="center" vertical="center"/>
      <protection locked="0"/>
    </xf>
    <xf numFmtId="298" fontId="198" fillId="54" borderId="131">
      <alignment horizontal="center"/>
    </xf>
    <xf numFmtId="0" fontId="3" fillId="77" borderId="119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55" fillId="74" borderId="125" applyNumberFormat="0" applyAlignment="0" applyProtection="0">
      <alignment vertical="center"/>
    </xf>
    <xf numFmtId="225" fontId="69" fillId="0" borderId="117"/>
    <xf numFmtId="0" fontId="3" fillId="77" borderId="119" applyNumberFormat="0" applyFont="0" applyAlignment="0" applyProtection="0">
      <alignment vertical="center"/>
    </xf>
    <xf numFmtId="0" fontId="48" fillId="0" borderId="123" applyNumberFormat="0" applyFill="0" applyAlignment="0" applyProtection="0">
      <alignment vertical="center"/>
    </xf>
    <xf numFmtId="0" fontId="55" fillId="74" borderId="125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8" fillId="3" borderId="119" applyBorder="0">
      <protection locked="0"/>
    </xf>
    <xf numFmtId="0" fontId="42" fillId="74" borderId="118" applyNumberFormat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49" fillId="61" borderId="118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42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55" fillId="74" borderId="125" applyNumberFormat="0" applyAlignment="0" applyProtection="0">
      <alignment vertical="center"/>
    </xf>
    <xf numFmtId="49" fontId="128" fillId="0" borderId="117" applyFill="0" applyBorder="0">
      <alignment horizontal="center" vertical="center"/>
      <protection locked="0"/>
    </xf>
    <xf numFmtId="246" fontId="234" fillId="0" borderId="121">
      <alignment vertical="center"/>
    </xf>
    <xf numFmtId="0" fontId="237" fillId="0" borderId="117" applyBorder="0">
      <alignment horizontal="distributed" vertical="center"/>
      <protection locked="0"/>
    </xf>
    <xf numFmtId="0" fontId="195" fillId="82" borderId="129" applyBorder="0" applyAlignment="0"/>
    <xf numFmtId="246" fontId="173" fillId="0" borderId="121">
      <alignment vertical="center"/>
    </xf>
    <xf numFmtId="225" fontId="69" fillId="0" borderId="117"/>
    <xf numFmtId="0" fontId="49" fillId="61" borderId="118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3" fontId="130" fillId="0" borderId="98"/>
    <xf numFmtId="213" fontId="94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79" fontId="168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75" fillId="0" borderId="98" applyNumberFormat="0">
      <alignment horizontal="center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33" fontId="62" fillId="0" borderId="112">
      <alignment horizontal="center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3" fontId="93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184" fontId="93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5" fontId="94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6" fontId="94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94" fillId="0" borderId="98">
      <alignment vertical="center"/>
    </xf>
    <xf numFmtId="219" fontId="77" fillId="0" borderId="112">
      <alignment horizontal="right" vertical="center"/>
    </xf>
    <xf numFmtId="0" fontId="130" fillId="0" borderId="114">
      <alignment horizontal="distributed" justifyLastLine="1"/>
    </xf>
    <xf numFmtId="0" fontId="2" fillId="0" borderId="0">
      <alignment vertical="center"/>
    </xf>
    <xf numFmtId="219" fontId="94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301" fontId="38" fillId="0" borderId="98"/>
    <xf numFmtId="216" fontId="77" fillId="0" borderId="112">
      <alignment vertical="center"/>
    </xf>
    <xf numFmtId="180" fontId="130" fillId="0" borderId="115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94" fontId="68" fillId="0" borderId="98">
      <alignment horizontal="center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0" fontId="188" fillId="80" borderId="98">
      <alignment horizont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93" fillId="0" borderId="112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38" fillId="3" borderId="119" applyBorder="0">
      <protection locked="0"/>
    </xf>
    <xf numFmtId="217" fontId="93" fillId="0" borderId="112">
      <alignment horizontal="right"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49" fontId="102" fillId="54" borderId="113" applyNumberFormat="0" applyBorder="0"/>
    <xf numFmtId="219" fontId="77" fillId="0" borderId="98">
      <alignment horizontal="right"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3" fontId="94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4" fontId="94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3" fontId="93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8" fontId="93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3" fontId="94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9" fontId="93" fillId="0" borderId="112">
      <alignment horizontal="right" vertical="center"/>
    </xf>
    <xf numFmtId="213" fontId="94" fillId="0" borderId="112">
      <alignment horizontal="right" vertical="center"/>
    </xf>
    <xf numFmtId="216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213" fontId="94" fillId="0" borderId="98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4" fontId="94" fillId="0" borderId="98">
      <alignment vertical="center"/>
    </xf>
    <xf numFmtId="219" fontId="93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94" fillId="0" borderId="98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5" fontId="94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219" fontId="93" fillId="0" borderId="112">
      <alignment horizontal="right" vertical="center"/>
    </xf>
    <xf numFmtId="0" fontId="130" fillId="0" borderId="114">
      <alignment horizontal="distributed" justifyLastLine="1"/>
    </xf>
    <xf numFmtId="0" fontId="2" fillId="0" borderId="0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5" fontId="93" fillId="0" borderId="112">
      <alignment horizontal="right" vertical="center"/>
    </xf>
    <xf numFmtId="219" fontId="94" fillId="0" borderId="112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3" fontId="93" fillId="0" borderId="112">
      <alignment horizontal="right" vertical="center"/>
    </xf>
    <xf numFmtId="214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184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6" fontId="93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84" fontId="94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8" fontId="93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4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0" fontId="62" fillId="0" borderId="112">
      <alignment horizontal="distributed" vertical="center" justifyLastLine="1"/>
    </xf>
    <xf numFmtId="214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9" fontId="9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94" fillId="0" borderId="112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93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180" fontId="88" fillId="0" borderId="98">
      <alignment vertical="center"/>
    </xf>
    <xf numFmtId="180" fontId="3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88" fillId="0" borderId="98">
      <alignment vertical="center"/>
    </xf>
    <xf numFmtId="180" fontId="3" fillId="0" borderId="98">
      <alignment vertical="center"/>
    </xf>
    <xf numFmtId="180" fontId="38" fillId="0" borderId="98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94" fillId="0" borderId="112">
      <alignment horizontal="right" vertical="center"/>
    </xf>
    <xf numFmtId="213" fontId="77" fillId="0" borderId="98">
      <alignment vertical="center"/>
    </xf>
    <xf numFmtId="184" fontId="93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317" fontId="211" fillId="0" borderId="98" applyFont="0" applyFill="0" applyBorder="0">
      <alignment horizontal="right" vertical="center"/>
    </xf>
    <xf numFmtId="318" fontId="207" fillId="0" borderId="98" applyFill="0" applyBorder="0" applyProtection="0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319" fontId="97" fillId="0" borderId="98">
      <alignment vertical="center"/>
    </xf>
    <xf numFmtId="320" fontId="77" fillId="0" borderId="98" applyFill="0" applyBorder="0" applyProtection="0">
      <alignment horizontal="right" vertical="center"/>
    </xf>
    <xf numFmtId="321" fontId="97" fillId="0" borderId="98">
      <alignment horizontal="right" vertical="center"/>
    </xf>
    <xf numFmtId="322" fontId="97" fillId="0" borderId="98">
      <alignment vertical="center"/>
    </xf>
    <xf numFmtId="323" fontId="97" fillId="0" borderId="98">
      <alignment vertical="center"/>
    </xf>
    <xf numFmtId="324" fontId="207" fillId="0" borderId="98" applyFont="0" applyFill="0" applyBorder="0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326" fontId="62" fillId="0" borderId="98" applyFont="0" applyFill="0" applyBorder="0" applyProtection="0">
      <alignment horizontal="right" vertical="center"/>
    </xf>
    <xf numFmtId="327" fontId="62" fillId="0" borderId="98" applyFont="0" applyFill="0" applyBorder="0">
      <alignment horizontal="right" vertical="center"/>
    </xf>
    <xf numFmtId="328" fontId="207" fillId="0" borderId="98" applyFont="0" applyFill="0" applyBorder="0">
      <alignment horizontal="right" vertical="center"/>
    </xf>
    <xf numFmtId="39" fontId="207" fillId="0" borderId="98" applyFont="0" applyFill="0" applyBorder="0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331" fontId="97" fillId="0" borderId="98" applyBorder="0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94" fillId="0" borderId="98">
      <alignment horizontal="right"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7" fillId="0" borderId="112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30" fillId="0" borderId="114">
      <alignment horizontal="distributed" justifyLastLine="1"/>
    </xf>
    <xf numFmtId="218" fontId="77" fillId="0" borderId="98">
      <alignment vertical="center"/>
    </xf>
    <xf numFmtId="184" fontId="77" fillId="0" borderId="112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7" fillId="0" borderId="112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0" fontId="38" fillId="3" borderId="119" applyBorder="0">
      <protection locked="0"/>
    </xf>
    <xf numFmtId="214" fontId="77" fillId="0" borderId="112">
      <alignment vertical="center"/>
    </xf>
    <xf numFmtId="214" fontId="77" fillId="0" borderId="112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4" fontId="93" fillId="0" borderId="98">
      <alignment vertical="center"/>
    </xf>
    <xf numFmtId="0" fontId="38" fillId="3" borderId="119" applyBorder="0">
      <protection locked="0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94" fillId="0" borderId="112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5" fontId="93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9" fontId="94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184" fontId="93" fillId="0" borderId="98">
      <alignment vertical="center"/>
    </xf>
    <xf numFmtId="214" fontId="77" fillId="0" borderId="112">
      <alignment vertical="center"/>
    </xf>
    <xf numFmtId="184" fontId="93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0" fontId="38" fillId="3" borderId="119" applyBorder="0">
      <protection locked="0"/>
    </xf>
    <xf numFmtId="218" fontId="77" fillId="0" borderId="98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0" fontId="55" fillId="74" borderId="125" applyNumberFormat="0" applyAlignment="0" applyProtection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94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6" fontId="94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128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93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184" fontId="94" fillId="0" borderId="112">
      <alignment vertical="center"/>
    </xf>
    <xf numFmtId="218" fontId="77" fillId="0" borderId="112">
      <alignment vertical="center"/>
    </xf>
    <xf numFmtId="215" fontId="93" fillId="0" borderId="112">
      <alignment horizontal="right"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9" fontId="94" fillId="0" borderId="112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62" fillId="77" borderId="119" applyNumberFormat="0" applyFont="0" applyAlignment="0" applyProtection="0">
      <alignment vertical="center"/>
    </xf>
    <xf numFmtId="214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4" fontId="93" fillId="0" borderId="98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7" fontId="94" fillId="0" borderId="112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98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0" fontId="55" fillId="74" borderId="125" applyNumberFormat="0" applyAlignment="0" applyProtection="0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7" fontId="94" fillId="0" borderId="112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4" fontId="94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74" borderId="118" applyNumberFormat="0" applyAlignment="0" applyProtection="0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184" fontId="94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184" fontId="77" fillId="0" borderId="112">
      <alignment vertical="center"/>
    </xf>
    <xf numFmtId="214" fontId="93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7" fontId="93" fillId="0" borderId="98">
      <alignment horizontal="right" vertical="center"/>
    </xf>
    <xf numFmtId="0" fontId="55" fillId="74" borderId="125" applyNumberFormat="0" applyAlignment="0" applyProtection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10" fontId="102" fillId="78" borderId="112" applyNumberFormat="0" applyBorder="0" applyAlignment="0" applyProtection="0"/>
    <xf numFmtId="214" fontId="93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62" fillId="0" borderId="132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4" fontId="93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215" fontId="93" fillId="0" borderId="98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7" fontId="9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4" fillId="0" borderId="112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4" fontId="93" fillId="0" borderId="112">
      <alignment vertical="center"/>
    </xf>
    <xf numFmtId="214" fontId="77" fillId="0" borderId="98">
      <alignment vertical="center"/>
    </xf>
    <xf numFmtId="218" fontId="93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93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184" fontId="93" fillId="0" borderId="112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5" fontId="93" fillId="0" borderId="112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0" fontId="62" fillId="77" borderId="119" applyNumberFormat="0" applyFont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216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184" fontId="93" fillId="0" borderId="98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4" fontId="93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93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128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0" fontId="38" fillId="0" borderId="112"/>
    <xf numFmtId="215" fontId="77" fillId="0" borderId="112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0" fontId="49" fillId="61" borderId="118" applyNumberFormat="0" applyAlignment="0" applyProtection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184" fontId="94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94" fillId="0" borderId="98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184" fontId="94" fillId="0" borderId="112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94" fillId="0" borderId="98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8" fontId="93" fillId="0" borderId="98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3" fontId="77" fillId="0" borderId="112">
      <alignment vertical="center"/>
    </xf>
    <xf numFmtId="214" fontId="77" fillId="0" borderId="98">
      <alignment vertical="center"/>
    </xf>
    <xf numFmtId="219" fontId="93" fillId="0" borderId="112">
      <alignment horizontal="right" vertical="center"/>
    </xf>
    <xf numFmtId="218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7" fontId="94" fillId="0" borderId="98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6" fontId="9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7" fontId="9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0" fontId="62" fillId="0" borderId="114">
      <alignment horizontal="distributed" justifyLastLine="1"/>
    </xf>
    <xf numFmtId="184" fontId="77" fillId="0" borderId="112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8" fontId="94" fillId="0" borderId="98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216" fontId="94" fillId="0" borderId="98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0" fontId="49" fillId="61" borderId="118" applyNumberFormat="0" applyAlignment="0" applyProtection="0">
      <alignment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4" fontId="93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218" fontId="93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3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94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10" fontId="102" fillId="54" borderId="112" applyNumberFormat="0" applyBorder="0" applyAlignment="0" applyProtection="0"/>
    <xf numFmtId="217" fontId="77" fillId="0" borderId="112">
      <alignment horizontal="right" vertical="center"/>
    </xf>
    <xf numFmtId="0" fontId="42" fillId="74" borderId="118" applyNumberFormat="0" applyAlignment="0" applyProtection="0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98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3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184" fontId="94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218" fontId="77" fillId="0" borderId="98">
      <alignment vertical="center"/>
    </xf>
    <xf numFmtId="216" fontId="9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93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3" fontId="130" fillId="0" borderId="112"/>
    <xf numFmtId="216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6" fontId="93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9" fontId="94" fillId="0" borderId="98">
      <alignment horizontal="right"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94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4" fontId="93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93" fillId="0" borderId="112">
      <alignment horizontal="right" vertical="center"/>
    </xf>
    <xf numFmtId="216" fontId="94" fillId="0" borderId="98">
      <alignment vertical="center"/>
    </xf>
    <xf numFmtId="215" fontId="94" fillId="0" borderId="112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7" fontId="94" fillId="0" borderId="98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217" fontId="77" fillId="0" borderId="112">
      <alignment horizontal="right" vertical="center"/>
    </xf>
    <xf numFmtId="216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9" fontId="94" fillId="0" borderId="98">
      <alignment horizontal="right" vertical="center"/>
    </xf>
    <xf numFmtId="216" fontId="94" fillId="0" borderId="98">
      <alignment vertical="center"/>
    </xf>
    <xf numFmtId="215" fontId="94" fillId="0" borderId="98">
      <alignment horizontal="right" vertical="center"/>
    </xf>
    <xf numFmtId="214" fontId="94" fillId="0" borderId="98">
      <alignment vertical="center"/>
    </xf>
    <xf numFmtId="213" fontId="94" fillId="0" borderId="98">
      <alignment horizontal="right" vertical="center"/>
    </xf>
    <xf numFmtId="184" fontId="94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8" fontId="93" fillId="0" borderId="98">
      <alignment vertical="center"/>
    </xf>
    <xf numFmtId="213" fontId="94" fillId="0" borderId="98">
      <alignment horizontal="right" vertical="center"/>
    </xf>
    <xf numFmtId="214" fontId="94" fillId="0" borderId="98">
      <alignment vertical="center"/>
    </xf>
    <xf numFmtId="218" fontId="94" fillId="0" borderId="98">
      <alignment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4" fillId="0" borderId="98">
      <alignment vertical="center"/>
    </xf>
    <xf numFmtId="213" fontId="93" fillId="0" borderId="98">
      <alignment horizontal="right" vertical="center"/>
    </xf>
    <xf numFmtId="0" fontId="2" fillId="0" borderId="0">
      <alignment vertical="center"/>
    </xf>
    <xf numFmtId="213" fontId="93" fillId="0" borderId="98">
      <alignment horizontal="right" vertical="center"/>
    </xf>
    <xf numFmtId="215" fontId="93" fillId="0" borderId="98">
      <alignment horizontal="right" vertical="center"/>
    </xf>
    <xf numFmtId="215" fontId="93" fillId="0" borderId="98">
      <alignment horizontal="right" vertical="center"/>
    </xf>
    <xf numFmtId="217" fontId="93" fillId="0" borderId="98">
      <alignment horizontal="right" vertical="center"/>
    </xf>
    <xf numFmtId="217" fontId="93" fillId="0" borderId="98">
      <alignment horizontal="right" vertical="center"/>
    </xf>
    <xf numFmtId="0" fontId="2" fillId="0" borderId="0">
      <alignment vertical="center"/>
    </xf>
    <xf numFmtId="219" fontId="93" fillId="0" borderId="98">
      <alignment horizontal="right" vertical="center"/>
    </xf>
    <xf numFmtId="219" fontId="93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30" fillId="0" borderId="112"/>
    <xf numFmtId="38" fontId="62" fillId="0" borderId="132">
      <alignment horizontal="right"/>
    </xf>
    <xf numFmtId="3" fontId="130" fillId="0" borderId="112"/>
    <xf numFmtId="0" fontId="97" fillId="0" borderId="112" applyNumberFormat="0" applyBorder="0" applyAlignment="0"/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7" fontId="94" fillId="0" borderId="98">
      <alignment horizontal="right"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4" fillId="0" borderId="112">
      <alignment vertical="center"/>
    </xf>
    <xf numFmtId="214" fontId="93" fillId="0" borderId="112">
      <alignment vertical="center"/>
    </xf>
    <xf numFmtId="0" fontId="62" fillId="0" borderId="114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0" fontId="104" fillId="0" borderId="116">
      <alignment horizontal="left"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7" fillId="0" borderId="112">
      <alignment vertical="center"/>
    </xf>
    <xf numFmtId="233" fontId="62" fillId="0" borderId="112">
      <alignment horizontal="center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7" fontId="94" fillId="0" borderId="112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77" fillId="0" borderId="112">
      <alignment vertical="center"/>
    </xf>
    <xf numFmtId="218" fontId="94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8" fontId="93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0" fontId="42" fillId="53" borderId="118" applyNumberFormat="0" applyAlignment="0" applyProtection="0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7" fontId="93" fillId="0" borderId="112">
      <alignment horizontal="right"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6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10" fontId="102" fillId="54" borderId="112" applyNumberFormat="0" applyBorder="0" applyAlignment="0" applyProtection="0"/>
    <xf numFmtId="184" fontId="77" fillId="0" borderId="112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94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93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213" fontId="93" fillId="0" borderId="112">
      <alignment horizontal="right"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3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9" fontId="93" fillId="0" borderId="112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0" fontId="62" fillId="0" borderId="114">
      <alignment horizontal="distributed" justifyLastLine="1"/>
    </xf>
    <xf numFmtId="184" fontId="93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4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7" fontId="94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8" fontId="93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4" fontId="77" fillId="0" borderId="112">
      <alignment vertical="center"/>
    </xf>
    <xf numFmtId="215" fontId="93" fillId="0" borderId="112">
      <alignment horizontal="right"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8" fontId="77" fillId="0" borderId="112">
      <alignment vertical="center"/>
    </xf>
    <xf numFmtId="9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0" fontId="49" fillId="40" borderId="118" applyNumberFormat="0" applyAlignment="0" applyProtection="0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215" fontId="94" fillId="0" borderId="98">
      <alignment horizontal="right"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0" fontId="104" fillId="0" borderId="116">
      <alignment horizontal="left" vertical="center"/>
    </xf>
    <xf numFmtId="216" fontId="93" fillId="0" borderId="98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8" fontId="93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0" fontId="97" fillId="0" borderId="112" applyNumberFormat="0" applyBorder="0" applyAlignment="0"/>
    <xf numFmtId="218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93" fillId="0" borderId="112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9" fontId="77" fillId="0" borderId="98">
      <alignment horizontal="right" vertical="center"/>
    </xf>
    <xf numFmtId="0" fontId="62" fillId="77" borderId="119" applyNumberFormat="0" applyFont="0" applyAlignment="0" applyProtection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8" fontId="77" fillId="0" borderId="98">
      <alignment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9" fontId="94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184" fontId="94" fillId="0" borderId="112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5" fontId="94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9" fillId="61" borderId="118" applyNumberFormat="0" applyAlignment="0" applyProtection="0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3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94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49" fontId="18" fillId="0" borderId="132" applyNumberFormat="0" applyAlignment="0"/>
    <xf numFmtId="213" fontId="94" fillId="0" borderId="112">
      <alignment horizontal="right" vertical="center"/>
    </xf>
    <xf numFmtId="218" fontId="93" fillId="0" borderId="98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4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217" fontId="93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5" fontId="94" fillId="0" borderId="112">
      <alignment horizontal="right"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3" fontId="94" fillId="0" borderId="112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93" fillId="0" borderId="112">
      <alignment horizontal="right"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0" fontId="49" fillId="61" borderId="118" applyNumberFormat="0" applyAlignment="0" applyProtection="0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0" fontId="2" fillId="0" borderId="0">
      <alignment vertical="center"/>
    </xf>
    <xf numFmtId="0" fontId="3" fillId="0" borderId="112" applyNumberFormat="0" applyFill="0" applyProtection="0">
      <alignment vertical="center"/>
    </xf>
    <xf numFmtId="21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184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216" fontId="77" fillId="0" borderId="112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8" fontId="94" fillId="0" borderId="98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0" fontId="62" fillId="0" borderId="112">
      <alignment horizontal="distributed" vertical="center" justifyLastLine="1"/>
    </xf>
    <xf numFmtId="184" fontId="77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4" fontId="77" fillId="0" borderId="98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7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49" fontId="18" fillId="0" borderId="132" applyNumberFormat="0" applyAlignment="0"/>
    <xf numFmtId="213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184" fontId="77" fillId="0" borderId="98">
      <alignment vertical="center"/>
    </xf>
    <xf numFmtId="184" fontId="77" fillId="0" borderId="98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6" fontId="77" fillId="0" borderId="112">
      <alignment vertical="center"/>
    </xf>
    <xf numFmtId="213" fontId="77" fillId="0" borderId="112">
      <alignment vertical="center"/>
    </xf>
    <xf numFmtId="214" fontId="77" fillId="0" borderId="98">
      <alignment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7" fontId="94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93" fillId="0" borderId="112">
      <alignment vertical="center"/>
    </xf>
    <xf numFmtId="213" fontId="94" fillId="0" borderId="112">
      <alignment horizontal="right" vertical="center"/>
    </xf>
    <xf numFmtId="184" fontId="77" fillId="0" borderId="98">
      <alignment vertical="center"/>
    </xf>
    <xf numFmtId="218" fontId="94" fillId="0" borderId="112">
      <alignment vertical="center"/>
    </xf>
    <xf numFmtId="219" fontId="77" fillId="0" borderId="98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94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4" fontId="77" fillId="0" borderId="112">
      <alignment vertical="center"/>
    </xf>
    <xf numFmtId="216" fontId="94" fillId="0" borderId="98">
      <alignment vertical="center"/>
    </xf>
    <xf numFmtId="216" fontId="77" fillId="0" borderId="98">
      <alignment vertical="center"/>
    </xf>
    <xf numFmtId="218" fontId="77" fillId="0" borderId="112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184" fontId="77" fillId="0" borderId="98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98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7" fontId="93" fillId="0" borderId="112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5" fontId="94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0" fontId="55" fillId="53" borderId="125" applyNumberFormat="0" applyAlignment="0" applyProtection="0">
      <alignment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6" fontId="77" fillId="0" borderId="98">
      <alignment vertical="center"/>
    </xf>
    <xf numFmtId="184" fontId="77" fillId="0" borderId="112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112">
      <alignment horizontal="right" vertical="center"/>
    </xf>
    <xf numFmtId="184" fontId="77" fillId="0" borderId="112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184" fontId="93" fillId="0" borderId="98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77" fillId="0" borderId="98">
      <alignment vertical="center"/>
    </xf>
    <xf numFmtId="213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3" fontId="94" fillId="0" borderId="112">
      <alignment horizontal="right" vertical="center"/>
    </xf>
    <xf numFmtId="10" fontId="102" fillId="78" borderId="98" applyNumberFormat="0" applyBorder="0" applyAlignment="0" applyProtection="0"/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4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215" fontId="77" fillId="0" borderId="112">
      <alignment horizontal="right" vertical="center"/>
    </xf>
    <xf numFmtId="184" fontId="77" fillId="0" borderId="98">
      <alignment vertical="center"/>
    </xf>
    <xf numFmtId="214" fontId="77" fillId="0" borderId="112">
      <alignment vertical="center"/>
    </xf>
    <xf numFmtId="0" fontId="42" fillId="74" borderId="118" applyNumberFormat="0" applyAlignment="0" applyProtection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98">
      <alignment horizontal="right" vertical="center"/>
    </xf>
    <xf numFmtId="215" fontId="77" fillId="0" borderId="98">
      <alignment horizontal="right" vertical="center"/>
    </xf>
    <xf numFmtId="218" fontId="77" fillId="0" borderId="98">
      <alignment vertical="center"/>
    </xf>
    <xf numFmtId="215" fontId="77" fillId="0" borderId="98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0" fontId="62" fillId="77" borderId="119" applyNumberFormat="0" applyFont="0" applyAlignment="0" applyProtection="0">
      <alignment vertical="center"/>
    </xf>
    <xf numFmtId="219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9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7" fillId="0" borderId="98">
      <alignment horizontal="right"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94" fillId="0" borderId="112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6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6" fontId="94" fillId="0" borderId="98">
      <alignment vertical="center"/>
    </xf>
    <xf numFmtId="214" fontId="94" fillId="0" borderId="112">
      <alignment vertical="center"/>
    </xf>
    <xf numFmtId="217" fontId="77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7" fillId="0" borderId="98">
      <alignment horizontal="right"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3" fontId="93" fillId="0" borderId="112">
      <alignment horizontal="right"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6" fontId="94" fillId="0" borderId="98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184" fontId="77" fillId="0" borderId="112">
      <alignment vertical="center"/>
    </xf>
    <xf numFmtId="213" fontId="77" fillId="0" borderId="112">
      <alignment vertical="center"/>
    </xf>
    <xf numFmtId="217" fontId="94" fillId="0" borderId="98">
      <alignment horizontal="right" vertical="center"/>
    </xf>
    <xf numFmtId="216" fontId="93" fillId="0" borderId="98">
      <alignment vertical="center"/>
    </xf>
    <xf numFmtId="213" fontId="94" fillId="0" borderId="98">
      <alignment horizontal="right" vertical="center"/>
    </xf>
    <xf numFmtId="218" fontId="77" fillId="0" borderId="112">
      <alignment vertical="center"/>
    </xf>
    <xf numFmtId="0" fontId="38" fillId="0" borderId="98"/>
    <xf numFmtId="213" fontId="77" fillId="0" borderId="98">
      <alignment vertical="center"/>
    </xf>
    <xf numFmtId="214" fontId="94" fillId="0" borderId="98">
      <alignment vertical="center"/>
    </xf>
    <xf numFmtId="279" fontId="128" fillId="0" borderId="98">
      <alignment vertical="center"/>
    </xf>
    <xf numFmtId="0" fontId="69" fillId="0" borderId="98" applyNumberFormat="0" applyFont="0" applyFill="0" applyAlignment="0" applyProtection="0"/>
    <xf numFmtId="214" fontId="77" fillId="0" borderId="98">
      <alignment vertical="center"/>
    </xf>
    <xf numFmtId="219" fontId="77" fillId="0" borderId="112">
      <alignment horizontal="right"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4" fontId="77" fillId="0" borderId="112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0" fontId="3" fillId="0" borderId="112" applyNumberFormat="0" applyFill="0" applyProtection="0">
      <alignment vertical="center"/>
    </xf>
    <xf numFmtId="218" fontId="77" fillId="0" borderId="98">
      <alignment vertical="center"/>
    </xf>
    <xf numFmtId="184" fontId="94" fillId="0" borderId="98">
      <alignment vertical="center"/>
    </xf>
    <xf numFmtId="214" fontId="77" fillId="0" borderId="112">
      <alignment vertical="center"/>
    </xf>
    <xf numFmtId="0" fontId="38" fillId="0" borderId="112"/>
    <xf numFmtId="49" fontId="18" fillId="0" borderId="132" applyNumberFormat="0" applyAlignment="0"/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215" fontId="94" fillId="0" borderId="98">
      <alignment horizontal="right" vertical="center"/>
    </xf>
    <xf numFmtId="219" fontId="93" fillId="0" borderId="98">
      <alignment horizontal="right" vertical="center"/>
    </xf>
    <xf numFmtId="184" fontId="77" fillId="0" borderId="112">
      <alignment vertical="center"/>
    </xf>
    <xf numFmtId="214" fontId="94" fillId="0" borderId="98">
      <alignment vertical="center"/>
    </xf>
    <xf numFmtId="214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98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6" fontId="77" fillId="0" borderId="112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9" fontId="94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9" fontId="77" fillId="0" borderId="98">
      <alignment horizontal="right" vertical="center"/>
    </xf>
    <xf numFmtId="217" fontId="93" fillId="0" borderId="112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38" fontId="62" fillId="0" borderId="132">
      <alignment horizontal="right"/>
    </xf>
    <xf numFmtId="180" fontId="130" fillId="0" borderId="115" applyFont="0" applyFill="0" applyBorder="0" applyAlignment="0" applyProtection="0">
      <alignment vertical="center"/>
    </xf>
    <xf numFmtId="301" fontId="38" fillId="0" borderId="98"/>
    <xf numFmtId="217" fontId="77" fillId="0" borderId="112">
      <alignment horizontal="right" vertical="center"/>
    </xf>
    <xf numFmtId="214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184" fontId="77" fillId="0" borderId="98">
      <alignment vertical="center"/>
    </xf>
    <xf numFmtId="184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184" fontId="77" fillId="0" borderId="98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0" fontId="2" fillId="0" borderId="0">
      <alignment vertical="center"/>
    </xf>
    <xf numFmtId="218" fontId="77" fillId="0" borderId="98">
      <alignment vertical="center"/>
    </xf>
    <xf numFmtId="213" fontId="77" fillId="0" borderId="98">
      <alignment vertical="center"/>
    </xf>
    <xf numFmtId="213" fontId="77" fillId="0" borderId="112">
      <alignment vertical="center"/>
    </xf>
    <xf numFmtId="218" fontId="77" fillId="0" borderId="98">
      <alignment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3" fontId="77" fillId="0" borderId="98">
      <alignment vertical="center"/>
    </xf>
    <xf numFmtId="217" fontId="77" fillId="0" borderId="98">
      <alignment horizontal="right" vertical="center"/>
    </xf>
    <xf numFmtId="218" fontId="93" fillId="0" borderId="112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6" fontId="94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6" fontId="77" fillId="0" borderId="98">
      <alignment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98">
      <alignment horizontal="right" vertical="center"/>
    </xf>
    <xf numFmtId="216" fontId="94" fillId="0" borderId="112">
      <alignment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184" fontId="77" fillId="0" borderId="112">
      <alignment vertical="center"/>
    </xf>
    <xf numFmtId="214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4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3" fontId="93" fillId="0" borderId="112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3" fontId="77" fillId="0" borderId="98">
      <alignment vertical="center"/>
    </xf>
    <xf numFmtId="217" fontId="77" fillId="0" borderId="112">
      <alignment horizontal="right" vertical="center"/>
    </xf>
    <xf numFmtId="217" fontId="77" fillId="0" borderId="98">
      <alignment horizontal="right" vertical="center"/>
    </xf>
    <xf numFmtId="184" fontId="77" fillId="0" borderId="98">
      <alignment vertical="center"/>
    </xf>
    <xf numFmtId="0" fontId="2" fillId="0" borderId="0">
      <alignment vertical="center"/>
    </xf>
    <xf numFmtId="217" fontId="93" fillId="0" borderId="112">
      <alignment horizontal="right"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112">
      <alignment horizontal="right" vertical="center"/>
    </xf>
    <xf numFmtId="217" fontId="77" fillId="0" borderId="112">
      <alignment horizontal="right" vertical="center"/>
    </xf>
    <xf numFmtId="10" fontId="102" fillId="54" borderId="112" applyNumberFormat="0" applyBorder="0" applyAlignment="0" applyProtection="0"/>
    <xf numFmtId="214" fontId="94" fillId="0" borderId="98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184" fontId="77" fillId="0" borderId="112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216" fontId="77" fillId="0" borderId="98">
      <alignment vertical="center"/>
    </xf>
    <xf numFmtId="0" fontId="2" fillId="0" borderId="0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6" fontId="93" fillId="0" borderId="98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8" fontId="77" fillId="0" borderId="98">
      <alignment vertical="center"/>
    </xf>
    <xf numFmtId="214" fontId="94" fillId="0" borderId="112">
      <alignment vertical="center"/>
    </xf>
    <xf numFmtId="184" fontId="77" fillId="0" borderId="98">
      <alignment vertical="center"/>
    </xf>
    <xf numFmtId="217" fontId="77" fillId="0" borderId="112">
      <alignment horizontal="right" vertical="center"/>
    </xf>
    <xf numFmtId="219" fontId="77" fillId="0" borderId="112">
      <alignment horizontal="right" vertical="center"/>
    </xf>
    <xf numFmtId="184" fontId="77" fillId="0" borderId="112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9" fontId="94" fillId="0" borderId="112">
      <alignment horizontal="right"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7" fontId="77" fillId="0" borderId="112">
      <alignment horizontal="right" vertical="center"/>
    </xf>
    <xf numFmtId="213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98">
      <alignment vertical="center"/>
    </xf>
    <xf numFmtId="218" fontId="77" fillId="0" borderId="112">
      <alignment vertical="center"/>
    </xf>
    <xf numFmtId="215" fontId="77" fillId="0" borderId="98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5" fontId="93" fillId="0" borderId="112">
      <alignment horizontal="right" vertical="center"/>
    </xf>
    <xf numFmtId="0" fontId="2" fillId="0" borderId="0">
      <alignment vertical="center"/>
    </xf>
    <xf numFmtId="217" fontId="77" fillId="0" borderId="98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0" fontId="3" fillId="54" borderId="119" applyNumberFormat="0" applyFont="0" applyAlignment="0" applyProtection="0">
      <alignment vertical="center"/>
    </xf>
    <xf numFmtId="214" fontId="77" fillId="0" borderId="112">
      <alignment vertical="center"/>
    </xf>
    <xf numFmtId="218" fontId="77" fillId="0" borderId="98">
      <alignment vertical="center"/>
    </xf>
    <xf numFmtId="0" fontId="2" fillId="0" borderId="0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4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184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184" fontId="77" fillId="0" borderId="98">
      <alignment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184" fontId="77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4" fontId="77" fillId="0" borderId="112">
      <alignment vertical="center"/>
    </xf>
    <xf numFmtId="219" fontId="77" fillId="0" borderId="112">
      <alignment horizontal="right" vertical="center"/>
    </xf>
    <xf numFmtId="0" fontId="2" fillId="0" borderId="0">
      <alignment vertical="center"/>
    </xf>
    <xf numFmtId="216" fontId="77" fillId="0" borderId="98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213" fontId="77" fillId="0" borderId="98">
      <alignment vertical="center"/>
    </xf>
    <xf numFmtId="215" fontId="77" fillId="0" borderId="98">
      <alignment horizontal="right" vertical="center"/>
    </xf>
    <xf numFmtId="213" fontId="93" fillId="0" borderId="98">
      <alignment horizontal="right"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3" fontId="77" fillId="0" borderId="98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6" fontId="77" fillId="0" borderId="112">
      <alignment vertical="center"/>
    </xf>
    <xf numFmtId="214" fontId="77" fillId="0" borderId="98">
      <alignment vertical="center"/>
    </xf>
    <xf numFmtId="218" fontId="77" fillId="0" borderId="98">
      <alignment vertical="center"/>
    </xf>
    <xf numFmtId="219" fontId="77" fillId="0" borderId="98">
      <alignment horizontal="right"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3" fontId="77" fillId="0" borderId="112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4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6" fontId="77" fillId="0" borderId="98">
      <alignment vertical="center"/>
    </xf>
    <xf numFmtId="214" fontId="77" fillId="0" borderId="98">
      <alignment vertical="center"/>
    </xf>
    <xf numFmtId="219" fontId="77" fillId="0" borderId="112">
      <alignment horizontal="right" vertical="center"/>
    </xf>
    <xf numFmtId="214" fontId="77" fillId="0" borderId="98">
      <alignment vertical="center"/>
    </xf>
    <xf numFmtId="213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98">
      <alignment vertical="center"/>
    </xf>
    <xf numFmtId="218" fontId="77" fillId="0" borderId="98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9" fontId="77" fillId="0" borderId="98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6" fontId="77" fillId="0" borderId="98">
      <alignment vertical="center"/>
    </xf>
    <xf numFmtId="216" fontId="77" fillId="0" borderId="112">
      <alignment vertical="center"/>
    </xf>
    <xf numFmtId="0" fontId="2" fillId="0" borderId="0">
      <alignment vertical="center"/>
    </xf>
    <xf numFmtId="184" fontId="77" fillId="0" borderId="112">
      <alignment vertical="center"/>
    </xf>
    <xf numFmtId="215" fontId="94" fillId="0" borderId="98">
      <alignment horizontal="right"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5" fontId="77" fillId="0" borderId="98">
      <alignment horizontal="right" vertical="center"/>
    </xf>
    <xf numFmtId="184" fontId="77" fillId="0" borderId="98">
      <alignment vertical="center"/>
    </xf>
    <xf numFmtId="218" fontId="77" fillId="0" borderId="112">
      <alignment vertical="center"/>
    </xf>
    <xf numFmtId="213" fontId="77" fillId="0" borderId="112">
      <alignment vertical="center"/>
    </xf>
    <xf numFmtId="218" fontId="77" fillId="0" borderId="112">
      <alignment vertical="center"/>
    </xf>
    <xf numFmtId="218" fontId="93" fillId="0" borderId="112">
      <alignment vertical="center"/>
    </xf>
    <xf numFmtId="216" fontId="77" fillId="0" borderId="98">
      <alignment vertical="center"/>
    </xf>
    <xf numFmtId="213" fontId="77" fillId="0" borderId="112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213" fontId="77" fillId="0" borderId="112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216" fontId="77" fillId="0" borderId="112">
      <alignment vertical="center"/>
    </xf>
    <xf numFmtId="213" fontId="77" fillId="0" borderId="98">
      <alignment vertical="center"/>
    </xf>
    <xf numFmtId="214" fontId="77" fillId="0" borderId="98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214" fontId="77" fillId="0" borderId="98">
      <alignment vertical="center"/>
    </xf>
    <xf numFmtId="184" fontId="77" fillId="0" borderId="98">
      <alignment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112">
      <alignment horizontal="right" vertical="center"/>
    </xf>
    <xf numFmtId="216" fontId="77" fillId="0" borderId="112">
      <alignment vertical="center"/>
    </xf>
    <xf numFmtId="219" fontId="77" fillId="0" borderId="98">
      <alignment horizontal="right" vertical="center"/>
    </xf>
    <xf numFmtId="216" fontId="77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7" fillId="0" borderId="112">
      <alignment vertical="center"/>
    </xf>
    <xf numFmtId="219" fontId="77" fillId="0" borderId="112">
      <alignment horizontal="right" vertical="center"/>
    </xf>
    <xf numFmtId="216" fontId="77" fillId="0" borderId="98">
      <alignment vertical="center"/>
    </xf>
    <xf numFmtId="213" fontId="77" fillId="0" borderId="112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98">
      <alignment vertical="center"/>
    </xf>
    <xf numFmtId="216" fontId="77" fillId="0" borderId="98">
      <alignment vertical="center"/>
    </xf>
    <xf numFmtId="215" fontId="77" fillId="0" borderId="112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4" fontId="77" fillId="0" borderId="98">
      <alignment vertical="center"/>
    </xf>
    <xf numFmtId="217" fontId="77" fillId="0" borderId="98">
      <alignment horizontal="right"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8" fontId="77" fillId="0" borderId="112">
      <alignment vertical="center"/>
    </xf>
    <xf numFmtId="219" fontId="77" fillId="0" borderId="98">
      <alignment horizontal="right" vertical="center"/>
    </xf>
    <xf numFmtId="215" fontId="93" fillId="0" borderId="98">
      <alignment horizontal="right" vertical="center"/>
    </xf>
    <xf numFmtId="184" fontId="77" fillId="0" borderId="98">
      <alignment vertical="center"/>
    </xf>
    <xf numFmtId="217" fontId="77" fillId="0" borderId="98">
      <alignment horizontal="right"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7" fontId="77" fillId="0" borderId="98">
      <alignment horizontal="right"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7" fontId="77" fillId="0" borderId="98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9" fontId="77" fillId="0" borderId="112">
      <alignment horizontal="right" vertical="center"/>
    </xf>
    <xf numFmtId="216" fontId="93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7" fillId="0" borderId="112">
      <alignment vertical="center"/>
    </xf>
    <xf numFmtId="213" fontId="77" fillId="0" borderId="112">
      <alignment vertical="center"/>
    </xf>
    <xf numFmtId="184" fontId="77" fillId="0" borderId="98">
      <alignment vertical="center"/>
    </xf>
    <xf numFmtId="3" fontId="130" fillId="0" borderId="112"/>
    <xf numFmtId="216" fontId="77" fillId="0" borderId="112">
      <alignment vertical="center"/>
    </xf>
    <xf numFmtId="0" fontId="2" fillId="0" borderId="0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184" fontId="77" fillId="0" borderId="112">
      <alignment vertical="center"/>
    </xf>
    <xf numFmtId="0" fontId="2" fillId="0" borderId="0">
      <alignment vertical="center"/>
    </xf>
    <xf numFmtId="219" fontId="77" fillId="0" borderId="98">
      <alignment horizontal="right"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184" fontId="93" fillId="0" borderId="98">
      <alignment vertical="center"/>
    </xf>
    <xf numFmtId="216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7" fillId="0" borderId="112">
      <alignment vertical="center"/>
    </xf>
    <xf numFmtId="218" fontId="77" fillId="0" borderId="112">
      <alignment vertical="center"/>
    </xf>
    <xf numFmtId="184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9" fontId="77" fillId="0" borderId="112">
      <alignment horizontal="right" vertical="center"/>
    </xf>
    <xf numFmtId="215" fontId="77" fillId="0" borderId="98">
      <alignment horizontal="right" vertical="center"/>
    </xf>
    <xf numFmtId="213" fontId="77" fillId="0" borderId="98">
      <alignment vertical="center"/>
    </xf>
    <xf numFmtId="216" fontId="77" fillId="0" borderId="98">
      <alignment vertical="center"/>
    </xf>
    <xf numFmtId="219" fontId="77" fillId="0" borderId="98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5" fontId="77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7" fillId="0" borderId="112">
      <alignment horizontal="right" vertical="center"/>
    </xf>
    <xf numFmtId="217" fontId="77" fillId="0" borderId="112">
      <alignment horizontal="right" vertical="center"/>
    </xf>
    <xf numFmtId="219" fontId="77" fillId="0" borderId="98">
      <alignment horizontal="right" vertical="center"/>
    </xf>
    <xf numFmtId="214" fontId="77" fillId="0" borderId="98">
      <alignment vertical="center"/>
    </xf>
    <xf numFmtId="218" fontId="77" fillId="0" borderId="112">
      <alignment vertical="center"/>
    </xf>
    <xf numFmtId="215" fontId="77" fillId="0" borderId="112">
      <alignment horizontal="right" vertical="center"/>
    </xf>
    <xf numFmtId="216" fontId="77" fillId="0" borderId="112">
      <alignment vertical="center"/>
    </xf>
    <xf numFmtId="213" fontId="77" fillId="0" borderId="98">
      <alignment vertical="center"/>
    </xf>
    <xf numFmtId="214" fontId="77" fillId="0" borderId="112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8" fontId="77" fillId="0" borderId="98">
      <alignment vertical="center"/>
    </xf>
    <xf numFmtId="216" fontId="77" fillId="0" borderId="112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184" fontId="77" fillId="0" borderId="112">
      <alignment vertical="center"/>
    </xf>
    <xf numFmtId="214" fontId="77" fillId="0" borderId="112">
      <alignment vertical="center"/>
    </xf>
    <xf numFmtId="219" fontId="94" fillId="0" borderId="112">
      <alignment horizontal="right" vertical="center"/>
    </xf>
    <xf numFmtId="218" fontId="77" fillId="0" borderId="98">
      <alignment vertical="center"/>
    </xf>
    <xf numFmtId="215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184" fontId="94" fillId="0" borderId="112">
      <alignment vertical="center"/>
    </xf>
    <xf numFmtId="216" fontId="77" fillId="0" borderId="112">
      <alignment vertical="center"/>
    </xf>
    <xf numFmtId="216" fontId="93" fillId="0" borderId="98">
      <alignment vertical="center"/>
    </xf>
    <xf numFmtId="218" fontId="77" fillId="0" borderId="98">
      <alignment vertical="center"/>
    </xf>
    <xf numFmtId="217" fontId="77" fillId="0" borderId="98">
      <alignment horizontal="right"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184" fontId="77" fillId="0" borderId="112">
      <alignment vertical="center"/>
    </xf>
    <xf numFmtId="218" fontId="77" fillId="0" borderId="98">
      <alignment vertical="center"/>
    </xf>
    <xf numFmtId="214" fontId="77" fillId="0" borderId="98">
      <alignment vertical="center"/>
    </xf>
    <xf numFmtId="218" fontId="77" fillId="0" borderId="112">
      <alignment vertical="center"/>
    </xf>
    <xf numFmtId="213" fontId="77" fillId="0" borderId="98">
      <alignment vertical="center"/>
    </xf>
    <xf numFmtId="218" fontId="77" fillId="0" borderId="112">
      <alignment vertical="center"/>
    </xf>
    <xf numFmtId="214" fontId="77" fillId="0" borderId="112">
      <alignment vertical="center"/>
    </xf>
    <xf numFmtId="216" fontId="77" fillId="0" borderId="98">
      <alignment vertical="center"/>
    </xf>
    <xf numFmtId="216" fontId="77" fillId="0" borderId="112">
      <alignment vertical="center"/>
    </xf>
    <xf numFmtId="215" fontId="77" fillId="0" borderId="98">
      <alignment horizontal="right" vertical="center"/>
    </xf>
    <xf numFmtId="214" fontId="77" fillId="0" borderId="98">
      <alignment vertical="center"/>
    </xf>
    <xf numFmtId="216" fontId="77" fillId="0" borderId="112">
      <alignment vertical="center"/>
    </xf>
    <xf numFmtId="215" fontId="94" fillId="0" borderId="112">
      <alignment horizontal="right"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5" fontId="77" fillId="0" borderId="112">
      <alignment horizontal="right" vertical="center"/>
    </xf>
    <xf numFmtId="218" fontId="77" fillId="0" borderId="112">
      <alignment vertical="center"/>
    </xf>
    <xf numFmtId="0" fontId="2" fillId="0" borderId="0">
      <alignment vertical="center"/>
    </xf>
    <xf numFmtId="215" fontId="77" fillId="0" borderId="112">
      <alignment horizontal="right" vertical="center"/>
    </xf>
    <xf numFmtId="213" fontId="77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7" fillId="0" borderId="98">
      <alignment horizontal="right" vertical="center"/>
    </xf>
    <xf numFmtId="215" fontId="77" fillId="0" borderId="98">
      <alignment horizontal="right" vertical="center"/>
    </xf>
    <xf numFmtId="219" fontId="77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7" fillId="0" borderId="112">
      <alignment vertical="center"/>
    </xf>
    <xf numFmtId="184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218" fontId="77" fillId="0" borderId="112">
      <alignment vertical="center"/>
    </xf>
    <xf numFmtId="0" fontId="2" fillId="0" borderId="0">
      <alignment vertical="center"/>
    </xf>
    <xf numFmtId="213" fontId="77" fillId="0" borderId="112">
      <alignment vertical="center"/>
    </xf>
    <xf numFmtId="217" fontId="77" fillId="0" borderId="112">
      <alignment horizontal="right" vertical="center"/>
    </xf>
    <xf numFmtId="214" fontId="77" fillId="0" borderId="98">
      <alignment vertical="center"/>
    </xf>
    <xf numFmtId="215" fontId="77" fillId="0" borderId="98">
      <alignment horizontal="right" vertical="center"/>
    </xf>
    <xf numFmtId="219" fontId="93" fillId="0" borderId="112">
      <alignment horizontal="right" vertical="center"/>
    </xf>
    <xf numFmtId="215" fontId="77" fillId="0" borderId="98">
      <alignment horizontal="right" vertical="center"/>
    </xf>
    <xf numFmtId="213" fontId="77" fillId="0" borderId="112">
      <alignment vertical="center"/>
    </xf>
    <xf numFmtId="215" fontId="93" fillId="0" borderId="98">
      <alignment horizontal="right" vertical="center"/>
    </xf>
    <xf numFmtId="218" fontId="77" fillId="0" borderId="112">
      <alignment vertical="center"/>
    </xf>
    <xf numFmtId="219" fontId="77" fillId="0" borderId="112">
      <alignment horizontal="right" vertical="center"/>
    </xf>
    <xf numFmtId="214" fontId="77" fillId="0" borderId="112">
      <alignment vertical="center"/>
    </xf>
    <xf numFmtId="215" fontId="77" fillId="0" borderId="98">
      <alignment horizontal="right" vertical="center"/>
    </xf>
    <xf numFmtId="184" fontId="93" fillId="0" borderId="112">
      <alignment vertical="center"/>
    </xf>
    <xf numFmtId="216" fontId="77" fillId="0" borderId="112">
      <alignment vertical="center"/>
    </xf>
    <xf numFmtId="217" fontId="77" fillId="0" borderId="112">
      <alignment horizontal="right" vertical="center"/>
    </xf>
    <xf numFmtId="214" fontId="77" fillId="0" borderId="112">
      <alignment vertical="center"/>
    </xf>
    <xf numFmtId="215" fontId="77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1" fontId="15" fillId="0" borderId="0">
      <alignment vertical="center"/>
    </xf>
    <xf numFmtId="38" fontId="62" fillId="0" borderId="132">
      <alignment horizontal="right"/>
    </xf>
    <xf numFmtId="49" fontId="18" fillId="0" borderId="132" applyNumberFormat="0" applyAlignment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47" fillId="0" borderId="0"/>
    <xf numFmtId="0" fontId="212" fillId="54" borderId="133">
      <alignment horizontal="center" wrapText="1"/>
    </xf>
    <xf numFmtId="0" fontId="248" fillId="0" borderId="134"/>
    <xf numFmtId="0" fontId="247" fillId="0" borderId="0"/>
    <xf numFmtId="180" fontId="247" fillId="0" borderId="0"/>
    <xf numFmtId="0" fontId="62" fillId="0" borderId="133">
      <alignment horizontal="center" vertical="center"/>
    </xf>
    <xf numFmtId="41" fontId="1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88" fillId="0" borderId="0"/>
  </cellStyleXfs>
  <cellXfs count="304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" fontId="6" fillId="0" borderId="0" xfId="0" applyNumberFormat="1" applyFont="1" applyAlignment="1">
      <alignment vertical="center"/>
    </xf>
    <xf numFmtId="0" fontId="0" fillId="0" borderId="0" xfId="0" applyFill="1" applyAlignment="1">
      <alignment vertical="center"/>
    </xf>
    <xf numFmtId="0" fontId="253" fillId="0" borderId="4" xfId="0" applyFont="1" applyBorder="1" applyAlignment="1">
      <alignment horizontal="center" vertical="center"/>
    </xf>
    <xf numFmtId="0" fontId="249" fillId="0" borderId="0" xfId="0" applyFont="1" applyAlignment="1">
      <alignment vertical="center"/>
    </xf>
    <xf numFmtId="0" fontId="253" fillId="0" borderId="4" xfId="0" applyFont="1" applyBorder="1" applyAlignment="1">
      <alignment horizontal="center" vertical="center" shrinkToFit="1"/>
    </xf>
    <xf numFmtId="0" fontId="253" fillId="0" borderId="0" xfId="0" applyFont="1" applyAlignment="1">
      <alignment vertical="center"/>
    </xf>
    <xf numFmtId="0" fontId="254" fillId="0" borderId="0" xfId="0" applyFont="1" applyAlignment="1">
      <alignment vertical="center"/>
    </xf>
    <xf numFmtId="0" fontId="255" fillId="0" borderId="0" xfId="0" applyFont="1" applyAlignment="1">
      <alignment vertical="center"/>
    </xf>
    <xf numFmtId="1" fontId="255" fillId="0" borderId="0" xfId="0" applyNumberFormat="1" applyFont="1" applyAlignment="1">
      <alignment vertical="center"/>
    </xf>
    <xf numFmtId="0" fontId="253" fillId="0" borderId="106" xfId="0" applyFont="1" applyBorder="1" applyAlignment="1">
      <alignment horizontal="center" vertical="center"/>
    </xf>
    <xf numFmtId="0" fontId="253" fillId="0" borderId="106" xfId="0" applyFont="1" applyBorder="1" applyAlignment="1">
      <alignment horizontal="center" vertical="center" shrinkToFit="1"/>
    </xf>
    <xf numFmtId="49" fontId="250" fillId="85" borderId="37" xfId="0" applyNumberFormat="1" applyFont="1" applyFill="1" applyBorder="1" applyAlignment="1">
      <alignment horizontal="center" vertical="center"/>
    </xf>
    <xf numFmtId="177" fontId="250" fillId="85" borderId="37" xfId="0" applyNumberFormat="1" applyFont="1" applyFill="1" applyBorder="1" applyAlignment="1">
      <alignment horizontal="center" vertical="center" wrapText="1"/>
    </xf>
    <xf numFmtId="177" fontId="250" fillId="85" borderId="37" xfId="0" applyNumberFormat="1" applyFont="1" applyFill="1" applyBorder="1" applyAlignment="1">
      <alignment horizontal="center" vertical="center"/>
    </xf>
    <xf numFmtId="1" fontId="250" fillId="85" borderId="37" xfId="0" applyNumberFormat="1" applyFont="1" applyFill="1" applyBorder="1" applyAlignment="1">
      <alignment horizontal="center" vertical="center" wrapText="1"/>
    </xf>
    <xf numFmtId="178" fontId="250" fillId="85" borderId="37" xfId="0" applyNumberFormat="1" applyFont="1" applyFill="1" applyBorder="1" applyAlignment="1">
      <alignment horizontal="center" vertical="center" wrapText="1"/>
    </xf>
    <xf numFmtId="0" fontId="256" fillId="0" borderId="0" xfId="0" applyFont="1" applyAlignment="1">
      <alignment vertical="center"/>
    </xf>
    <xf numFmtId="0" fontId="254" fillId="0" borderId="0" xfId="0" applyFont="1" applyAlignment="1">
      <alignment horizontal="right" vertical="center"/>
    </xf>
    <xf numFmtId="0" fontId="253" fillId="0" borderId="0" xfId="0" applyFont="1" applyAlignment="1">
      <alignment horizontal="center" vertical="center"/>
    </xf>
    <xf numFmtId="0" fontId="253" fillId="0" borderId="112" xfId="0" applyFont="1" applyBorder="1" applyAlignment="1">
      <alignment horizontal="center" vertical="center" shrinkToFit="1"/>
    </xf>
    <xf numFmtId="41" fontId="253" fillId="0" borderId="112" xfId="1" applyFont="1" applyFill="1" applyBorder="1" applyAlignment="1">
      <alignment horizontal="center" vertical="center" shrinkToFit="1"/>
    </xf>
    <xf numFmtId="41" fontId="253" fillId="0" borderId="112" xfId="1" applyFont="1" applyBorder="1" applyAlignment="1">
      <alignment horizontal="center" vertical="center" shrinkToFit="1"/>
    </xf>
    <xf numFmtId="0" fontId="253" fillId="86" borderId="112" xfId="0" applyFont="1" applyFill="1" applyBorder="1" applyAlignment="1">
      <alignment horizontal="center" vertical="center" shrinkToFit="1"/>
    </xf>
    <xf numFmtId="0" fontId="57" fillId="0" borderId="112" xfId="0" applyFont="1" applyBorder="1" applyAlignment="1">
      <alignment horizontal="center" vertical="center" shrinkToFit="1"/>
    </xf>
    <xf numFmtId="41" fontId="253" fillId="86" borderId="112" xfId="1" applyFont="1" applyFill="1" applyBorder="1" applyAlignment="1">
      <alignment horizontal="center" vertical="center" shrinkToFit="1"/>
    </xf>
    <xf numFmtId="0" fontId="57" fillId="86" borderId="112" xfId="0" applyFont="1" applyFill="1" applyBorder="1" applyAlignment="1">
      <alignment horizontal="center" vertical="center" shrinkToFit="1"/>
    </xf>
    <xf numFmtId="1" fontId="253" fillId="0" borderId="112" xfId="0" applyNumberFormat="1" applyFont="1" applyBorder="1" applyAlignment="1">
      <alignment horizontal="center" vertical="center" shrinkToFit="1"/>
    </xf>
    <xf numFmtId="49" fontId="253" fillId="0" borderId="112" xfId="1" applyNumberFormat="1" applyFont="1" applyBorder="1" applyAlignment="1">
      <alignment horizontal="center" vertical="center" shrinkToFit="1"/>
    </xf>
    <xf numFmtId="49" fontId="253" fillId="0" borderId="112" xfId="1" applyNumberFormat="1" applyFont="1" applyFill="1" applyBorder="1" applyAlignment="1">
      <alignment horizontal="center" vertical="center" shrinkToFit="1"/>
    </xf>
    <xf numFmtId="49" fontId="253" fillId="86" borderId="112" xfId="1" applyNumberFormat="1" applyFont="1" applyFill="1" applyBorder="1" applyAlignment="1">
      <alignment horizontal="center" vertical="center" shrinkToFit="1"/>
    </xf>
    <xf numFmtId="41" fontId="57" fillId="0" borderId="112" xfId="1" applyFont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41" fontId="250" fillId="0" borderId="112" xfId="1" applyFont="1" applyFill="1" applyBorder="1" applyAlignment="1">
      <alignment horizontal="center" vertical="center" shrinkToFit="1"/>
    </xf>
    <xf numFmtId="292" fontId="253" fillId="0" borderId="112" xfId="1" applyNumberFormat="1" applyFont="1" applyBorder="1" applyAlignment="1">
      <alignment horizontal="center" vertical="center" shrinkToFit="1"/>
    </xf>
    <xf numFmtId="292" fontId="253" fillId="0" borderId="112" xfId="1" applyNumberFormat="1" applyFont="1" applyFill="1" applyBorder="1" applyAlignment="1">
      <alignment horizontal="center" vertical="center" shrinkToFit="1"/>
    </xf>
    <xf numFmtId="292" fontId="253" fillId="0" borderId="112" xfId="1" applyNumberFormat="1" applyFont="1" applyFill="1" applyBorder="1" applyAlignment="1">
      <alignment horizontal="center" shrinkToFit="1"/>
    </xf>
    <xf numFmtId="280" fontId="253" fillId="0" borderId="112" xfId="1" applyNumberFormat="1" applyFont="1" applyBorder="1" applyAlignment="1">
      <alignment horizontal="center" vertical="center" shrinkToFit="1"/>
    </xf>
    <xf numFmtId="292" fontId="57" fillId="0" borderId="112" xfId="1" applyNumberFormat="1" applyFont="1" applyBorder="1" applyAlignment="1">
      <alignment horizontal="center" vertical="center" shrinkToFit="1"/>
    </xf>
    <xf numFmtId="41" fontId="57" fillId="0" borderId="112" xfId="1" applyFont="1" applyFill="1" applyBorder="1" applyAlignment="1">
      <alignment horizontal="center" vertical="center" shrinkToFit="1"/>
    </xf>
    <xf numFmtId="0" fontId="253" fillId="0" borderId="112" xfId="1" applyNumberFormat="1" applyFont="1" applyBorder="1" applyAlignment="1">
      <alignment horizontal="center" vertical="center" shrinkToFit="1"/>
    </xf>
    <xf numFmtId="179" fontId="253" fillId="0" borderId="112" xfId="1" applyNumberFormat="1" applyFont="1" applyBorder="1" applyAlignment="1">
      <alignment horizontal="center" vertical="center" shrinkToFit="1"/>
    </xf>
    <xf numFmtId="49" fontId="57" fillId="0" borderId="112" xfId="0" applyNumberFormat="1" applyFont="1" applyBorder="1" applyAlignment="1">
      <alignment horizontal="center" vertical="center" shrinkToFit="1"/>
    </xf>
    <xf numFmtId="0" fontId="250" fillId="85" borderId="37" xfId="0" applyFont="1" applyFill="1" applyBorder="1" applyAlignment="1">
      <alignment horizontal="center" vertical="center" wrapText="1" shrinkToFit="1"/>
    </xf>
    <xf numFmtId="49" fontId="253" fillId="0" borderId="112" xfId="0" applyNumberFormat="1" applyFont="1" applyBorder="1" applyAlignment="1">
      <alignment horizontal="center" vertical="center" shrinkToFit="1"/>
    </xf>
    <xf numFmtId="41" fontId="154" fillId="0" borderId="112" xfId="1" applyFont="1" applyFill="1" applyBorder="1" applyAlignment="1">
      <alignment horizontal="center" vertical="center" shrinkToFit="1"/>
    </xf>
    <xf numFmtId="179" fontId="253" fillId="0" borderId="112" xfId="1" applyNumberFormat="1" applyFont="1" applyFill="1" applyBorder="1" applyAlignment="1">
      <alignment horizontal="center" vertical="center" shrinkToFit="1"/>
    </xf>
    <xf numFmtId="0" fontId="253" fillId="0" borderId="112" xfId="6852" applyFont="1" applyBorder="1" applyAlignment="1">
      <alignment horizontal="center" vertical="center" shrinkToFit="1"/>
    </xf>
    <xf numFmtId="0" fontId="253" fillId="0" borderId="4" xfId="0" applyFont="1" applyFill="1" applyBorder="1" applyAlignment="1">
      <alignment horizontal="center" vertical="center"/>
    </xf>
    <xf numFmtId="0" fontId="253" fillId="0" borderId="106" xfId="0" applyFont="1" applyFill="1" applyBorder="1" applyAlignment="1">
      <alignment horizontal="center" vertical="center"/>
    </xf>
    <xf numFmtId="0" fontId="253" fillId="0" borderId="106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41" fontId="253" fillId="0" borderId="106" xfId="1" applyFont="1" applyFill="1" applyBorder="1" applyAlignment="1">
      <alignment horizontal="center" vertical="center" shrinkToFit="1"/>
    </xf>
    <xf numFmtId="49" fontId="253" fillId="0" borderId="4" xfId="0" applyNumberFormat="1" applyFont="1" applyBorder="1" applyAlignment="1">
      <alignment horizontal="center" vertical="center" shrinkToFit="1"/>
    </xf>
    <xf numFmtId="41" fontId="253" fillId="0" borderId="4" xfId="1" applyFont="1" applyFill="1" applyBorder="1" applyAlignment="1">
      <alignment horizontal="center" vertical="center" shrinkToFit="1"/>
    </xf>
    <xf numFmtId="1" fontId="253" fillId="0" borderId="4" xfId="0" applyNumberFormat="1" applyFont="1" applyBorder="1" applyAlignment="1">
      <alignment horizontal="center" vertical="center" shrinkToFit="1"/>
    </xf>
    <xf numFmtId="0" fontId="250" fillId="85" borderId="37" xfId="0" applyFont="1" applyFill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 wrapText="1"/>
    </xf>
    <xf numFmtId="0" fontId="253" fillId="0" borderId="112" xfId="0" applyFont="1" applyBorder="1" applyAlignment="1">
      <alignment horizontal="center" vertical="center"/>
    </xf>
    <xf numFmtId="0" fontId="253" fillId="0" borderId="112" xfId="0" applyFont="1" applyFill="1" applyBorder="1" applyAlignment="1">
      <alignment horizontal="center" vertical="center"/>
    </xf>
    <xf numFmtId="0" fontId="253" fillId="0" borderId="112" xfId="0" applyFont="1" applyFill="1" applyBorder="1" applyAlignment="1">
      <alignment horizontal="center" vertical="center" shrinkToFit="1"/>
    </xf>
    <xf numFmtId="0" fontId="253" fillId="0" borderId="4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49" fontId="253" fillId="0" borderId="4" xfId="0" applyNumberFormat="1" applyFont="1" applyFill="1" applyBorder="1" applyAlignment="1">
      <alignment horizontal="center" vertical="center"/>
    </xf>
    <xf numFmtId="41" fontId="253" fillId="0" borderId="4" xfId="1" applyFont="1" applyFill="1" applyBorder="1" applyAlignment="1">
      <alignment horizontal="center" vertical="center"/>
    </xf>
    <xf numFmtId="1" fontId="253" fillId="0" borderId="4" xfId="0" applyNumberFormat="1" applyFont="1" applyFill="1" applyBorder="1" applyAlignment="1">
      <alignment horizontal="center" vertical="center"/>
    </xf>
    <xf numFmtId="41" fontId="253" fillId="0" borderId="112" xfId="1" applyFont="1" applyFill="1" applyBorder="1" applyAlignment="1">
      <alignment horizontal="center" vertical="center"/>
    </xf>
    <xf numFmtId="1" fontId="253" fillId="0" borderId="112" xfId="0" applyNumberFormat="1" applyFont="1" applyFill="1" applyBorder="1" applyAlignment="1">
      <alignment horizontal="center" vertical="center"/>
    </xf>
    <xf numFmtId="1" fontId="253" fillId="0" borderId="4" xfId="0" applyNumberFormat="1" applyFont="1" applyFill="1" applyBorder="1" applyAlignment="1">
      <alignment horizontal="center" vertical="center" shrinkToFit="1"/>
    </xf>
    <xf numFmtId="49" fontId="253" fillId="0" borderId="112" xfId="0" applyNumberFormat="1" applyFont="1" applyFill="1" applyBorder="1" applyAlignment="1">
      <alignment horizontal="center" vertical="center" shrinkToFit="1"/>
    </xf>
    <xf numFmtId="49" fontId="253" fillId="0" borderId="112" xfId="0" applyNumberFormat="1" applyFont="1" applyFill="1" applyBorder="1" applyAlignment="1">
      <alignment horizontal="center" vertical="center"/>
    </xf>
    <xf numFmtId="49" fontId="253" fillId="0" borderId="4" xfId="0" applyNumberFormat="1" applyFont="1" applyFill="1" applyBorder="1" applyAlignment="1">
      <alignment horizontal="center" vertical="center" shrinkToFit="1"/>
    </xf>
    <xf numFmtId="1" fontId="253" fillId="0" borderId="112" xfId="0" applyNumberFormat="1" applyFont="1" applyFill="1" applyBorder="1" applyAlignment="1">
      <alignment horizontal="center" vertical="center" shrinkToFit="1"/>
    </xf>
    <xf numFmtId="49" fontId="253" fillId="0" borderId="4" xfId="1" applyNumberFormat="1" applyFont="1" applyFill="1" applyBorder="1" applyAlignment="1">
      <alignment horizontal="center" vertical="center"/>
    </xf>
    <xf numFmtId="49" fontId="253" fillId="0" borderId="112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53" fillId="0" borderId="112" xfId="0" applyFont="1" applyFill="1" applyBorder="1" applyAlignment="1">
      <alignment horizontal="center" vertical="top" shrinkToFit="1"/>
    </xf>
    <xf numFmtId="0" fontId="253" fillId="0" borderId="0" xfId="0" applyFont="1" applyFill="1" applyAlignment="1">
      <alignment vertical="center"/>
    </xf>
    <xf numFmtId="0" fontId="57" fillId="0" borderId="4" xfId="0" applyFont="1" applyFill="1" applyBorder="1" applyAlignment="1">
      <alignment horizontal="center" vertical="center"/>
    </xf>
    <xf numFmtId="41" fontId="253" fillId="0" borderId="4" xfId="1" applyFont="1" applyBorder="1" applyAlignment="1">
      <alignment horizontal="center" vertical="center"/>
    </xf>
    <xf numFmtId="179" fontId="253" fillId="0" borderId="106" xfId="1" applyNumberFormat="1" applyFont="1" applyFill="1" applyBorder="1" applyAlignment="1">
      <alignment horizontal="center" vertical="center" shrinkToFit="1"/>
    </xf>
    <xf numFmtId="0" fontId="250" fillId="85" borderId="37" xfId="0" applyFont="1" applyFill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 wrapText="1"/>
    </xf>
    <xf numFmtId="49" fontId="253" fillId="0" borderId="112" xfId="0" applyNumberFormat="1" applyFont="1" applyBorder="1" applyAlignment="1">
      <alignment horizontal="center" vertical="center"/>
    </xf>
    <xf numFmtId="41" fontId="253" fillId="0" borderId="112" xfId="1" applyFont="1" applyBorder="1" applyAlignment="1">
      <alignment horizontal="center" vertical="center"/>
    </xf>
    <xf numFmtId="1" fontId="253" fillId="0" borderId="112" xfId="0" applyNumberFormat="1" applyFont="1" applyBorder="1" applyAlignment="1">
      <alignment horizontal="center" vertical="center"/>
    </xf>
    <xf numFmtId="41" fontId="258" fillId="0" borderId="112" xfId="1" applyFont="1" applyFill="1" applyBorder="1" applyAlignment="1">
      <alignment horizontal="center" vertical="center" shrinkToFit="1"/>
    </xf>
    <xf numFmtId="41" fontId="259" fillId="0" borderId="112" xfId="1" applyFont="1" applyFill="1" applyBorder="1" applyAlignment="1">
      <alignment horizontal="center" vertical="center" shrinkToFit="1"/>
    </xf>
    <xf numFmtId="41" fontId="253" fillId="0" borderId="112" xfId="1" applyFont="1" applyFill="1" applyBorder="1" applyAlignment="1">
      <alignment vertical="center"/>
    </xf>
    <xf numFmtId="0" fontId="253" fillId="0" borderId="4" xfId="0" applyFont="1" applyFill="1" applyBorder="1" applyAlignment="1">
      <alignment vertical="center"/>
    </xf>
    <xf numFmtId="41" fontId="253" fillId="0" borderId="4" xfId="1" applyFont="1" applyFill="1" applyBorder="1" applyAlignment="1">
      <alignment vertical="center"/>
    </xf>
    <xf numFmtId="0" fontId="253" fillId="0" borderId="0" xfId="0" applyFont="1" applyFill="1" applyAlignment="1">
      <alignment horizontal="center" vertical="center"/>
    </xf>
    <xf numFmtId="0" fontId="57" fillId="0" borderId="4" xfId="0" applyFont="1" applyFill="1" applyBorder="1" applyAlignment="1">
      <alignment horizontal="center" vertical="center" shrinkToFit="1"/>
    </xf>
    <xf numFmtId="0" fontId="57" fillId="0" borderId="112" xfId="0" applyFont="1" applyFill="1" applyBorder="1" applyAlignment="1">
      <alignment horizontal="center" vertical="center" shrinkToFit="1"/>
    </xf>
    <xf numFmtId="41" fontId="57" fillId="0" borderId="112" xfId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1" fontId="258" fillId="0" borderId="4" xfId="1" applyFont="1" applyFill="1" applyBorder="1" applyAlignment="1">
      <alignment horizontal="center" vertical="center" shrinkToFit="1"/>
    </xf>
    <xf numFmtId="280" fontId="253" fillId="0" borderId="112" xfId="1" applyNumberFormat="1" applyFont="1" applyFill="1" applyBorder="1" applyAlignment="1">
      <alignment horizontal="center" vertical="center" shrinkToFit="1"/>
    </xf>
    <xf numFmtId="0" fontId="258" fillId="0" borderId="112" xfId="0" applyFont="1" applyFill="1" applyBorder="1" applyAlignment="1">
      <alignment horizontal="center" vertical="center" shrinkToFit="1"/>
    </xf>
    <xf numFmtId="41" fontId="259" fillId="0" borderId="4" xfId="1" applyFont="1" applyFill="1" applyBorder="1" applyAlignment="1">
      <alignment horizontal="center" vertical="center" shrinkToFit="1"/>
    </xf>
    <xf numFmtId="0" fontId="253" fillId="0" borderId="0" xfId="0" applyFont="1" applyAlignment="1">
      <alignment horizontal="left" vertical="center"/>
    </xf>
    <xf numFmtId="0" fontId="253" fillId="0" borderId="0" xfId="0" applyFont="1" applyFill="1" applyAlignment="1">
      <alignment horizontal="left" vertical="center"/>
    </xf>
    <xf numFmtId="41" fontId="57" fillId="0" borderId="4" xfId="1" applyFont="1" applyFill="1" applyBorder="1" applyAlignment="1">
      <alignment horizontal="center" vertical="center" shrinkToFit="1"/>
    </xf>
    <xf numFmtId="41" fontId="221" fillId="0" borderId="4" xfId="1" applyFont="1" applyFill="1" applyBorder="1" applyAlignment="1">
      <alignment horizontal="center" vertical="center"/>
    </xf>
    <xf numFmtId="41" fontId="221" fillId="0" borderId="112" xfId="1" applyFont="1" applyFill="1" applyBorder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17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1" fontId="259" fillId="0" borderId="112" xfId="1" applyFont="1" applyFill="1" applyBorder="1" applyAlignment="1">
      <alignment horizontal="center" vertical="center"/>
    </xf>
    <xf numFmtId="41" fontId="253" fillId="0" borderId="39" xfId="1" applyFont="1" applyFill="1" applyBorder="1" applyAlignment="1">
      <alignment horizontal="center" vertical="center"/>
    </xf>
    <xf numFmtId="41" fontId="253" fillId="0" borderId="113" xfId="1" applyFont="1" applyFill="1" applyBorder="1" applyAlignment="1">
      <alignment horizontal="center" vertical="center"/>
    </xf>
    <xf numFmtId="41" fontId="253" fillId="0" borderId="106" xfId="1" applyFont="1" applyFill="1" applyBorder="1" applyAlignment="1">
      <alignment horizontal="center" vertical="center"/>
    </xf>
    <xf numFmtId="1" fontId="253" fillId="0" borderId="106" xfId="0" applyNumberFormat="1" applyFont="1" applyFill="1" applyBorder="1" applyAlignment="1">
      <alignment horizontal="center" vertical="center"/>
    </xf>
    <xf numFmtId="41" fontId="57" fillId="0" borderId="4" xfId="1" applyFont="1" applyFill="1" applyBorder="1" applyAlignment="1">
      <alignment horizontal="center" vertical="center"/>
    </xf>
    <xf numFmtId="49" fontId="253" fillId="0" borderId="106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0" fontId="250" fillId="85" borderId="37" xfId="0" applyFont="1" applyFill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/>
    </xf>
    <xf numFmtId="0" fontId="57" fillId="0" borderId="112" xfId="0" applyFont="1" applyBorder="1" applyAlignment="1">
      <alignment horizontal="center" vertical="center"/>
    </xf>
    <xf numFmtId="41" fontId="147" fillId="0" borderId="4" xfId="1" applyFont="1" applyFill="1" applyBorder="1" applyAlignment="1">
      <alignment horizontal="center" vertical="center" shrinkToFit="1"/>
    </xf>
    <xf numFmtId="0" fontId="253" fillId="86" borderId="4" xfId="0" applyFont="1" applyFill="1" applyBorder="1" applyAlignment="1">
      <alignment horizontal="center" vertical="center"/>
    </xf>
    <xf numFmtId="41" fontId="253" fillId="0" borderId="4" xfId="1" applyFont="1" applyBorder="1" applyAlignment="1">
      <alignment horizontal="center" vertical="center" shrinkToFit="1"/>
    </xf>
    <xf numFmtId="41" fontId="253" fillId="0" borderId="4" xfId="0" applyNumberFormat="1" applyFont="1" applyBorder="1" applyAlignment="1">
      <alignment horizontal="center" vertical="center"/>
    </xf>
    <xf numFmtId="0" fontId="253" fillId="0" borderId="0" xfId="0" applyFont="1" applyAlignment="1">
      <alignment horizontal="left" vertical="center" shrinkToFit="1"/>
    </xf>
    <xf numFmtId="0" fontId="253" fillId="0" borderId="0" xfId="0" applyFont="1" applyFill="1" applyAlignment="1">
      <alignment horizontal="left" vertical="center" shrinkToFit="1"/>
    </xf>
    <xf numFmtId="0" fontId="252" fillId="0" borderId="0" xfId="0" applyFont="1" applyAlignment="1">
      <alignment vertical="center"/>
    </xf>
    <xf numFmtId="41" fontId="0" fillId="0" borderId="112" xfId="1" applyFont="1" applyFill="1" applyBorder="1" applyAlignment="1">
      <alignment horizontal="center" vertical="center"/>
    </xf>
    <xf numFmtId="41" fontId="253" fillId="0" borderId="4" xfId="0" applyNumberFormat="1" applyFont="1" applyFill="1" applyBorder="1" applyAlignment="1">
      <alignment horizontal="center" vertical="center"/>
    </xf>
    <xf numFmtId="41" fontId="253" fillId="0" borderId="106" xfId="0" applyNumberFormat="1" applyFont="1" applyBorder="1" applyAlignment="1">
      <alignment horizontal="center" vertical="center"/>
    </xf>
    <xf numFmtId="41" fontId="253" fillId="0" borderId="106" xfId="0" applyNumberFormat="1" applyFont="1" applyFill="1" applyBorder="1" applyAlignment="1">
      <alignment horizontal="center" vertical="center"/>
    </xf>
    <xf numFmtId="41" fontId="253" fillId="0" borderId="4" xfId="1" applyNumberFormat="1" applyFont="1" applyFill="1" applyBorder="1" applyAlignment="1">
      <alignment horizontal="center" vertical="center"/>
    </xf>
    <xf numFmtId="41" fontId="253" fillId="0" borderId="112" xfId="1" applyNumberFormat="1" applyFont="1" applyFill="1" applyBorder="1" applyAlignment="1">
      <alignment horizontal="center" vertical="center" shrinkToFit="1"/>
    </xf>
    <xf numFmtId="49" fontId="253" fillId="0" borderId="4" xfId="0" applyNumberFormat="1" applyFont="1" applyBorder="1" applyAlignment="1">
      <alignment horizontal="center" vertical="center"/>
    </xf>
    <xf numFmtId="41" fontId="263" fillId="0" borderId="112" xfId="1" applyFont="1" applyFill="1" applyBorder="1" applyAlignment="1">
      <alignment horizontal="center" vertical="center" shrinkToFit="1"/>
    </xf>
    <xf numFmtId="0" fontId="253" fillId="0" borderId="0" xfId="0" applyFont="1" applyFill="1" applyAlignment="1">
      <alignment horizontal="center" vertical="center" shrinkToFit="1"/>
    </xf>
    <xf numFmtId="0" fontId="253" fillId="0" borderId="0" xfId="0" applyFont="1" applyAlignment="1">
      <alignment horizontal="center" vertical="center" shrinkToFit="1"/>
    </xf>
    <xf numFmtId="49" fontId="253" fillId="0" borderId="106" xfId="1" applyNumberFormat="1" applyFont="1" applyFill="1" applyBorder="1" applyAlignment="1">
      <alignment horizontal="center" vertical="center"/>
    </xf>
    <xf numFmtId="1" fontId="253" fillId="0" borderId="4" xfId="0" applyNumberFormat="1" applyFont="1" applyBorder="1" applyAlignment="1">
      <alignment horizontal="center" vertical="center"/>
    </xf>
    <xf numFmtId="0" fontId="253" fillId="86" borderId="4" xfId="0" applyFont="1" applyFill="1" applyBorder="1" applyAlignment="1">
      <alignment horizontal="center" vertical="center" shrinkToFit="1"/>
    </xf>
    <xf numFmtId="49" fontId="253" fillId="0" borderId="4" xfId="1" applyNumberFormat="1" applyFont="1" applyBorder="1" applyAlignment="1">
      <alignment horizontal="center" vertical="center"/>
    </xf>
    <xf numFmtId="49" fontId="253" fillId="0" borderId="112" xfId="1" applyNumberFormat="1" applyFont="1" applyBorder="1" applyAlignment="1">
      <alignment horizontal="center" vertical="center"/>
    </xf>
    <xf numFmtId="41" fontId="253" fillId="0" borderId="4" xfId="1" applyNumberFormat="1" applyFont="1" applyFill="1" applyBorder="1" applyAlignment="1">
      <alignment horizontal="center" vertical="center" shrinkToFit="1"/>
    </xf>
    <xf numFmtId="41" fontId="249" fillId="0" borderId="112" xfId="1" applyFont="1" applyFill="1" applyBorder="1" applyAlignment="1">
      <alignment horizontal="center" vertical="center" shrinkToFit="1"/>
    </xf>
    <xf numFmtId="279" fontId="253" fillId="0" borderId="4" xfId="1" applyNumberFormat="1" applyFont="1" applyBorder="1" applyAlignment="1">
      <alignment horizontal="center" vertical="center" shrinkToFit="1"/>
    </xf>
    <xf numFmtId="279" fontId="253" fillId="0" borderId="112" xfId="1" applyNumberFormat="1" applyFont="1" applyBorder="1" applyAlignment="1">
      <alignment horizontal="center" vertical="center" shrinkToFit="1"/>
    </xf>
    <xf numFmtId="41" fontId="253" fillId="86" borderId="4" xfId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 shrinkToFit="1"/>
    </xf>
    <xf numFmtId="41" fontId="253" fillId="0" borderId="112" xfId="0" applyNumberFormat="1" applyFont="1" applyFill="1" applyBorder="1" applyAlignment="1">
      <alignment horizontal="center" vertical="center"/>
    </xf>
    <xf numFmtId="41" fontId="253" fillId="0" borderId="4" xfId="1" applyNumberFormat="1" applyFont="1" applyFill="1" applyBorder="1" applyAlignment="1">
      <alignment vertical="center"/>
    </xf>
    <xf numFmtId="41" fontId="253" fillId="0" borderId="112" xfId="1" applyNumberFormat="1" applyFont="1" applyFill="1" applyBorder="1" applyAlignment="1">
      <alignment horizontal="center" vertical="center"/>
    </xf>
    <xf numFmtId="41" fontId="57" fillId="0" borderId="112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112" xfId="0" applyBorder="1" applyAlignment="1">
      <alignment horizontal="center" vertical="center"/>
    </xf>
    <xf numFmtId="0" fontId="0" fillId="86" borderId="0" xfId="0" applyFill="1" applyAlignment="1">
      <alignment horizontal="center" vertical="center" shrinkToFit="1"/>
    </xf>
    <xf numFmtId="41" fontId="253" fillId="86" borderId="4" xfId="1" applyFont="1" applyFill="1" applyBorder="1" applyAlignment="1">
      <alignment horizontal="center" vertical="center" shrinkToFit="1"/>
    </xf>
    <xf numFmtId="41" fontId="3" fillId="86" borderId="4" xfId="1" applyFont="1" applyFill="1" applyBorder="1" applyAlignment="1">
      <alignment horizontal="center" vertical="center" shrinkToFit="1"/>
    </xf>
    <xf numFmtId="0" fontId="253" fillId="0" borderId="4" xfId="0" quotePrefix="1" applyFont="1" applyBorder="1" applyAlignment="1">
      <alignment horizontal="center" vertical="center" shrinkToFit="1"/>
    </xf>
    <xf numFmtId="0" fontId="221" fillId="0" borderId="112" xfId="0" quotePrefix="1" applyFont="1" applyBorder="1" applyAlignment="1">
      <alignment horizontal="center" vertical="center" shrinkToFit="1"/>
    </xf>
    <xf numFmtId="178" fontId="253" fillId="0" borderId="4" xfId="0" applyNumberFormat="1" applyFont="1" applyBorder="1" applyAlignment="1">
      <alignment horizontal="center" vertical="center"/>
    </xf>
    <xf numFmtId="0" fontId="0" fillId="86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53" fillId="0" borderId="4" xfId="0" quotePrefix="1" applyFont="1" applyFill="1" applyBorder="1" applyAlignment="1">
      <alignment horizontal="center" vertical="center"/>
    </xf>
    <xf numFmtId="0" fontId="253" fillId="0" borderId="112" xfId="1" applyNumberFormat="1" applyFont="1" applyFill="1" applyBorder="1" applyAlignment="1">
      <alignment horizontal="center" vertical="center" shrinkToFit="1"/>
    </xf>
    <xf numFmtId="0" fontId="253" fillId="0" borderId="4" xfId="1" applyNumberFormat="1" applyFont="1" applyBorder="1" applyAlignment="1">
      <alignment horizontal="center" vertical="center" shrinkToFit="1"/>
    </xf>
    <xf numFmtId="0" fontId="57" fillId="0" borderId="112" xfId="1" applyNumberFormat="1" applyFont="1" applyFill="1" applyBorder="1" applyAlignment="1">
      <alignment horizontal="center" vertical="center" shrinkToFit="1"/>
    </xf>
    <xf numFmtId="0" fontId="253" fillId="86" borderId="112" xfId="1" applyNumberFormat="1" applyFont="1" applyFill="1" applyBorder="1" applyAlignment="1">
      <alignment horizontal="center" vertical="center" shrinkToFit="1"/>
    </xf>
    <xf numFmtId="0" fontId="253" fillId="0" borderId="4" xfId="1" applyNumberFormat="1" applyFont="1" applyFill="1" applyBorder="1" applyAlignment="1">
      <alignment horizontal="center" vertical="center" shrinkToFit="1"/>
    </xf>
    <xf numFmtId="0" fontId="0" fillId="86" borderId="0" xfId="0" applyFill="1" applyAlignment="1">
      <alignment vertical="center"/>
    </xf>
    <xf numFmtId="0" fontId="253" fillId="86" borderId="112" xfId="0" applyFont="1" applyFill="1" applyBorder="1" applyAlignment="1">
      <alignment horizontal="center" vertical="center"/>
    </xf>
    <xf numFmtId="49" fontId="253" fillId="86" borderId="4" xfId="0" applyNumberFormat="1" applyFont="1" applyFill="1" applyBorder="1" applyAlignment="1">
      <alignment horizontal="center" vertical="center"/>
    </xf>
    <xf numFmtId="41" fontId="253" fillId="86" borderId="112" xfId="1" applyFont="1" applyFill="1" applyBorder="1" applyAlignment="1">
      <alignment horizontal="center" vertical="center"/>
    </xf>
    <xf numFmtId="1" fontId="253" fillId="86" borderId="112" xfId="0" applyNumberFormat="1" applyFont="1" applyFill="1" applyBorder="1" applyAlignment="1">
      <alignment horizontal="center" vertical="center"/>
    </xf>
    <xf numFmtId="1" fontId="253" fillId="86" borderId="4" xfId="0" applyNumberFormat="1" applyFont="1" applyFill="1" applyBorder="1" applyAlignment="1">
      <alignment horizontal="center" vertical="center"/>
    </xf>
    <xf numFmtId="49" fontId="253" fillId="86" borderId="112" xfId="0" applyNumberFormat="1" applyFont="1" applyFill="1" applyBorder="1" applyAlignment="1">
      <alignment horizontal="center" vertical="center"/>
    </xf>
    <xf numFmtId="49" fontId="253" fillId="86" borderId="4" xfId="0" applyNumberFormat="1" applyFont="1" applyFill="1" applyBorder="1" applyAlignment="1">
      <alignment horizontal="center" vertical="center" shrinkToFit="1"/>
    </xf>
    <xf numFmtId="1" fontId="253" fillId="86" borderId="4" xfId="0" applyNumberFormat="1" applyFont="1" applyFill="1" applyBorder="1" applyAlignment="1">
      <alignment horizontal="center" vertical="center" shrinkToFit="1"/>
    </xf>
    <xf numFmtId="0" fontId="253" fillId="86" borderId="0" xfId="0" applyFont="1" applyFill="1" applyAlignment="1">
      <alignment vertical="center"/>
    </xf>
    <xf numFmtId="0" fontId="253" fillId="0" borderId="0" xfId="0" applyFont="1" applyAlignment="1">
      <alignment vertical="center" shrinkToFit="1"/>
    </xf>
    <xf numFmtId="0" fontId="0" fillId="86" borderId="0" xfId="0" applyFill="1" applyAlignment="1">
      <alignment vertical="center" shrinkToFit="1"/>
    </xf>
    <xf numFmtId="41" fontId="263" fillId="86" borderId="112" xfId="1" applyFont="1" applyFill="1" applyBorder="1" applyAlignment="1">
      <alignment horizontal="center" vertical="center" shrinkToFit="1"/>
    </xf>
    <xf numFmtId="0" fontId="253" fillId="0" borderId="112" xfId="0" applyFont="1" applyBorder="1" applyAlignment="1">
      <alignment vertical="center" shrinkToFit="1"/>
    </xf>
    <xf numFmtId="0" fontId="253" fillId="0" borderId="4" xfId="0" applyFont="1" applyBorder="1" applyAlignment="1">
      <alignment vertical="center" shrinkToFit="1"/>
    </xf>
    <xf numFmtId="41" fontId="253" fillId="0" borderId="112" xfId="1" applyFont="1" applyBorder="1" applyAlignment="1">
      <alignment vertical="center"/>
    </xf>
    <xf numFmtId="1" fontId="253" fillId="0" borderId="4" xfId="0" applyNumberFormat="1" applyFont="1" applyBorder="1" applyAlignment="1">
      <alignment vertical="center"/>
    </xf>
    <xf numFmtId="1" fontId="253" fillId="0" borderId="112" xfId="0" applyNumberFormat="1" applyFont="1" applyBorder="1" applyAlignment="1">
      <alignment vertical="center"/>
    </xf>
    <xf numFmtId="0" fontId="253" fillId="0" borderId="4" xfId="0" applyFont="1" applyBorder="1" applyAlignment="1">
      <alignment vertical="center"/>
    </xf>
    <xf numFmtId="0" fontId="253" fillId="0" borderId="112" xfId="0" applyFont="1" applyBorder="1" applyAlignment="1">
      <alignment vertical="center"/>
    </xf>
    <xf numFmtId="0" fontId="221" fillId="0" borderId="112" xfId="0" applyFont="1" applyBorder="1" applyAlignment="1">
      <alignment horizontal="center" vertical="center" shrinkToFit="1"/>
    </xf>
    <xf numFmtId="41" fontId="258" fillId="0" borderId="112" xfId="1" applyFont="1" applyBorder="1" applyAlignment="1">
      <alignment horizontal="center" vertical="center" shrinkToFit="1"/>
    </xf>
    <xf numFmtId="49" fontId="221" fillId="0" borderId="112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374" fontId="253" fillId="0" borderId="112" xfId="0" applyNumberFormat="1" applyFont="1" applyBorder="1" applyAlignment="1">
      <alignment horizontal="center" vertical="center"/>
    </xf>
    <xf numFmtId="0" fontId="258" fillId="0" borderId="0" xfId="0" applyFont="1" applyAlignment="1">
      <alignment vertical="center" shrinkToFit="1"/>
    </xf>
    <xf numFmtId="0" fontId="258" fillId="0" borderId="4" xfId="0" applyFont="1" applyBorder="1" applyAlignment="1">
      <alignment horizontal="center" vertical="center"/>
    </xf>
    <xf numFmtId="0" fontId="258" fillId="0" borderId="4" xfId="0" applyFont="1" applyBorder="1" applyAlignment="1">
      <alignment horizontal="center" vertical="center" shrinkToFit="1"/>
    </xf>
    <xf numFmtId="0" fontId="258" fillId="0" borderId="0" xfId="0" applyFont="1" applyAlignment="1">
      <alignment horizontal="left" vertical="center" shrinkToFit="1"/>
    </xf>
    <xf numFmtId="0" fontId="258" fillId="0" borderId="112" xfId="0" applyFont="1" applyBorder="1" applyAlignment="1">
      <alignment horizontal="center" vertical="center" shrinkToFit="1"/>
    </xf>
    <xf numFmtId="0" fontId="258" fillId="0" borderId="112" xfId="0" applyFont="1" applyBorder="1" applyAlignment="1">
      <alignment horizontal="center" vertical="center"/>
    </xf>
    <xf numFmtId="292" fontId="258" fillId="0" borderId="112" xfId="1" applyNumberFormat="1" applyFont="1" applyBorder="1" applyAlignment="1">
      <alignment horizontal="center" vertical="center" shrinkToFit="1"/>
    </xf>
    <xf numFmtId="179" fontId="258" fillId="0" borderId="112" xfId="1" applyNumberFormat="1" applyFont="1" applyBorder="1" applyAlignment="1">
      <alignment horizontal="center" vertical="center" shrinkToFit="1"/>
    </xf>
    <xf numFmtId="0" fontId="258" fillId="0" borderId="0" xfId="0" applyFont="1" applyAlignment="1">
      <alignment horizontal="center" vertical="center" shrinkToFit="1"/>
    </xf>
    <xf numFmtId="0" fontId="258" fillId="0" borderId="112" xfId="0" quotePrefix="1" applyFont="1" applyBorder="1" applyAlignment="1">
      <alignment horizontal="center" vertical="center" shrinkToFit="1"/>
    </xf>
    <xf numFmtId="280" fontId="258" fillId="0" borderId="4" xfId="1" applyNumberFormat="1" applyFont="1" applyFill="1" applyBorder="1" applyAlignment="1">
      <alignment horizontal="center" vertical="center" shrinkToFit="1"/>
    </xf>
    <xf numFmtId="374" fontId="258" fillId="0" borderId="112" xfId="8" applyNumberFormat="1" applyFont="1" applyBorder="1" applyAlignment="1">
      <alignment horizontal="center" vertical="center" shrinkToFit="1"/>
    </xf>
    <xf numFmtId="176" fontId="253" fillId="0" borderId="4" xfId="0" applyNumberFormat="1" applyFont="1" applyBorder="1" applyAlignment="1">
      <alignment vertical="center"/>
    </xf>
    <xf numFmtId="41" fontId="253" fillId="0" borderId="4" xfId="1" applyFont="1" applyBorder="1" applyAlignment="1">
      <alignment vertical="center"/>
    </xf>
    <xf numFmtId="41" fontId="253" fillId="0" borderId="4" xfId="0" applyNumberFormat="1" applyFont="1" applyBorder="1" applyAlignment="1">
      <alignment vertical="center"/>
    </xf>
    <xf numFmtId="41" fontId="253" fillId="0" borderId="112" xfId="0" applyNumberFormat="1" applyFont="1" applyBorder="1" applyAlignment="1">
      <alignment vertical="center"/>
    </xf>
    <xf numFmtId="176" fontId="253" fillId="0" borderId="112" xfId="0" applyNumberFormat="1" applyFont="1" applyBorder="1" applyAlignment="1">
      <alignment vertical="center"/>
    </xf>
    <xf numFmtId="178" fontId="253" fillId="0" borderId="4" xfId="0" applyNumberFormat="1" applyFont="1" applyBorder="1" applyAlignment="1">
      <alignment vertical="center"/>
    </xf>
    <xf numFmtId="0" fontId="57" fillId="0" borderId="4" xfId="0" applyFont="1" applyBorder="1" applyAlignment="1">
      <alignment horizontal="center" vertical="center" shrinkToFit="1"/>
    </xf>
    <xf numFmtId="1" fontId="57" fillId="0" borderId="4" xfId="0" applyNumberFormat="1" applyFont="1" applyBorder="1" applyAlignment="1">
      <alignment horizontal="center" vertical="center" shrinkToFit="1"/>
    </xf>
    <xf numFmtId="0" fontId="259" fillId="0" borderId="112" xfId="0" applyFont="1" applyBorder="1" applyAlignment="1">
      <alignment horizontal="center" vertical="center" shrinkToFit="1"/>
    </xf>
    <xf numFmtId="0" fontId="259" fillId="0" borderId="4" xfId="0" applyFont="1" applyBorder="1" applyAlignment="1">
      <alignment horizontal="center" vertical="center" shrinkToFit="1"/>
    </xf>
    <xf numFmtId="1" fontId="259" fillId="0" borderId="112" xfId="0" applyNumberFormat="1" applyFont="1" applyBorder="1" applyAlignment="1">
      <alignment horizontal="center" vertical="center" shrinkToFit="1"/>
    </xf>
    <xf numFmtId="0" fontId="259" fillId="0" borderId="112" xfId="0" applyFont="1" applyBorder="1" applyAlignment="1">
      <alignment horizontal="center" vertical="center"/>
    </xf>
    <xf numFmtId="1" fontId="57" fillId="0" borderId="112" xfId="0" applyNumberFormat="1" applyFont="1" applyBorder="1" applyAlignment="1">
      <alignment horizontal="center" vertical="center" shrinkToFit="1"/>
    </xf>
    <xf numFmtId="1" fontId="259" fillId="0" borderId="112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21" fillId="0" borderId="4" xfId="0" applyFont="1" applyBorder="1" applyAlignment="1">
      <alignment horizontal="center" vertical="center"/>
    </xf>
    <xf numFmtId="49" fontId="221" fillId="0" borderId="4" xfId="0" applyNumberFormat="1" applyFont="1" applyBorder="1" applyAlignment="1">
      <alignment horizontal="center" vertical="center"/>
    </xf>
    <xf numFmtId="0" fontId="221" fillId="0" borderId="4" xfId="0" applyFont="1" applyBorder="1" applyAlignment="1">
      <alignment horizontal="center" vertical="center" shrinkToFit="1"/>
    </xf>
    <xf numFmtId="1" fontId="221" fillId="0" borderId="4" xfId="0" applyNumberFormat="1" applyFont="1" applyBorder="1" applyAlignment="1">
      <alignment horizontal="center" vertical="center"/>
    </xf>
    <xf numFmtId="0" fontId="221" fillId="0" borderId="112" xfId="0" applyFont="1" applyBorder="1" applyAlignment="1">
      <alignment horizontal="center" vertical="center"/>
    </xf>
    <xf numFmtId="1" fontId="221" fillId="0" borderId="112" xfId="0" applyNumberFormat="1" applyFont="1" applyBorder="1" applyAlignment="1">
      <alignment horizontal="center" vertical="center"/>
    </xf>
    <xf numFmtId="0" fontId="68" fillId="0" borderId="112" xfId="0" applyFont="1" applyBorder="1" applyAlignment="1">
      <alignment horizontal="center" vertical="center"/>
    </xf>
    <xf numFmtId="3" fontId="258" fillId="0" borderId="112" xfId="0" applyNumberFormat="1" applyFont="1" applyBorder="1" applyAlignment="1">
      <alignment horizontal="center" vertical="center"/>
    </xf>
    <xf numFmtId="41" fontId="258" fillId="0" borderId="112" xfId="0" applyNumberFormat="1" applyFont="1" applyBorder="1" applyAlignment="1">
      <alignment horizontal="center" vertical="center"/>
    </xf>
    <xf numFmtId="0" fontId="57" fillId="0" borderId="112" xfId="0" applyFont="1" applyBorder="1" applyAlignment="1">
      <alignment horizontal="center" shrinkToFit="1"/>
    </xf>
    <xf numFmtId="0" fontId="57" fillId="0" borderId="112" xfId="0" applyFont="1" applyBorder="1" applyAlignment="1">
      <alignment horizontal="center"/>
    </xf>
    <xf numFmtId="176" fontId="57" fillId="0" borderId="112" xfId="0" applyNumberFormat="1" applyFont="1" applyBorder="1" applyAlignment="1">
      <alignment horizontal="center" vertical="center"/>
    </xf>
    <xf numFmtId="178" fontId="253" fillId="0" borderId="112" xfId="0" applyNumberFormat="1" applyFont="1" applyBorder="1" applyAlignment="1">
      <alignment horizontal="center" vertical="center"/>
    </xf>
    <xf numFmtId="292" fontId="253" fillId="0" borderId="112" xfId="0" applyNumberFormat="1" applyFont="1" applyBorder="1" applyAlignment="1">
      <alignment horizontal="center" vertical="center"/>
    </xf>
    <xf numFmtId="1" fontId="147" fillId="0" borderId="4" xfId="0" applyNumberFormat="1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38" fontId="261" fillId="0" borderId="112" xfId="7" applyNumberFormat="1" applyFont="1" applyBorder="1" applyAlignment="1">
      <alignment horizontal="center" vertical="center" shrinkToFit="1"/>
    </xf>
    <xf numFmtId="38" fontId="261" fillId="0" borderId="30" xfId="7" applyNumberFormat="1" applyFont="1" applyBorder="1" applyAlignment="1">
      <alignment horizontal="center" vertical="center" shrinkToFit="1"/>
    </xf>
    <xf numFmtId="41" fontId="57" fillId="0" borderId="4" xfId="1" applyFont="1" applyBorder="1" applyAlignment="1">
      <alignment horizontal="center" vertical="center" shrinkToFit="1"/>
    </xf>
    <xf numFmtId="41" fontId="253" fillId="0" borderId="112" xfId="0" applyNumberFormat="1" applyFont="1" applyBorder="1" applyAlignment="1">
      <alignment horizontal="center" vertical="center"/>
    </xf>
    <xf numFmtId="49" fontId="264" fillId="0" borderId="4" xfId="0" applyNumberFormat="1" applyFont="1" applyBorder="1" applyAlignment="1">
      <alignment horizontal="center" vertical="center" shrinkToFit="1"/>
    </xf>
    <xf numFmtId="0" fontId="257" fillId="0" borderId="0" xfId="0" applyFont="1" applyAlignment="1">
      <alignment horizontal="center" vertical="center"/>
    </xf>
    <xf numFmtId="0" fontId="253" fillId="0" borderId="135" xfId="0" applyFont="1" applyBorder="1" applyAlignment="1">
      <alignment horizontal="center" vertical="center"/>
    </xf>
    <xf numFmtId="0" fontId="257" fillId="0" borderId="112" xfId="0" applyFont="1" applyBorder="1" applyAlignment="1">
      <alignment horizontal="center" vertical="center" wrapText="1"/>
    </xf>
    <xf numFmtId="0" fontId="253" fillId="0" borderId="113" xfId="0" applyFont="1" applyBorder="1" applyAlignment="1">
      <alignment horizontal="center" vertical="center"/>
    </xf>
    <xf numFmtId="0" fontId="257" fillId="0" borderId="4" xfId="0" applyFont="1" applyBorder="1" applyAlignment="1">
      <alignment horizontal="center" vertical="center"/>
    </xf>
    <xf numFmtId="41" fontId="253" fillId="86" borderId="30" xfId="42185" applyNumberFormat="1" applyFont="1" applyFill="1" applyBorder="1" applyAlignment="1">
      <alignment horizontal="center" vertical="center" shrinkToFit="1"/>
    </xf>
    <xf numFmtId="0" fontId="253" fillId="0" borderId="112" xfId="0" applyFont="1" applyBorder="1" applyAlignment="1">
      <alignment horizontal="center" vertical="center" wrapText="1" shrinkToFit="1"/>
    </xf>
    <xf numFmtId="41" fontId="57" fillId="0" borderId="4" xfId="1" applyFont="1" applyBorder="1" applyAlignment="1">
      <alignment horizontal="center" vertical="center"/>
    </xf>
    <xf numFmtId="41" fontId="57" fillId="0" borderId="112" xfId="1" applyFont="1" applyBorder="1" applyAlignment="1">
      <alignment horizontal="center" vertical="center"/>
    </xf>
    <xf numFmtId="0" fontId="253" fillId="0" borderId="136" xfId="0" applyFont="1" applyBorder="1" applyAlignment="1">
      <alignment horizontal="center" vertical="center"/>
    </xf>
    <xf numFmtId="0" fontId="253" fillId="0" borderId="136" xfId="0" applyFont="1" applyBorder="1" applyAlignment="1">
      <alignment horizontal="center" vertical="center" shrinkToFit="1"/>
    </xf>
    <xf numFmtId="41" fontId="253" fillId="0" borderId="136" xfId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5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54" fillId="0" borderId="0" xfId="0" applyFont="1" applyAlignment="1">
      <alignment horizontal="left" vertical="center"/>
    </xf>
    <xf numFmtId="41" fontId="0" fillId="0" borderId="0" xfId="0" applyNumberFormat="1" applyAlignment="1">
      <alignment horizontal="left" vertical="center"/>
    </xf>
    <xf numFmtId="0" fontId="17" fillId="0" borderId="0" xfId="0" applyFont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41" fontId="254" fillId="0" borderId="0" xfId="0" applyNumberFormat="1" applyFont="1" applyAlignment="1">
      <alignment horizontal="right" vertical="center"/>
    </xf>
    <xf numFmtId="41" fontId="16" fillId="0" borderId="0" xfId="0" applyNumberFormat="1" applyFont="1" applyAlignment="1">
      <alignment vertical="center"/>
    </xf>
    <xf numFmtId="41" fontId="57" fillId="0" borderId="112" xfId="1" applyNumberFormat="1" applyFont="1" applyBorder="1" applyAlignment="1">
      <alignment horizontal="center" vertical="center" shrinkToFit="1"/>
    </xf>
    <xf numFmtId="41" fontId="253" fillId="86" borderId="112" xfId="1" applyNumberFormat="1" applyFont="1" applyFill="1" applyBorder="1" applyAlignment="1">
      <alignment horizontal="center" vertical="center" shrinkToFit="1"/>
    </xf>
    <xf numFmtId="41" fontId="253" fillId="0" borderId="4" xfId="1" applyNumberFormat="1" applyFont="1" applyFill="1" applyBorder="1" applyAlignment="1">
      <alignment vertical="center" shrinkToFit="1"/>
    </xf>
    <xf numFmtId="41" fontId="253" fillId="0" borderId="112" xfId="1" applyNumberFormat="1" applyFont="1" applyBorder="1" applyAlignment="1">
      <alignment vertical="center" shrinkToFit="1"/>
    </xf>
    <xf numFmtId="41" fontId="253" fillId="0" borderId="112" xfId="1" applyNumberFormat="1" applyFont="1" applyFill="1" applyBorder="1" applyAlignment="1">
      <alignment vertical="center" shrinkToFit="1"/>
    </xf>
    <xf numFmtId="41" fontId="258" fillId="0" borderId="4" xfId="1" applyNumberFormat="1" applyFont="1" applyFill="1" applyBorder="1" applyAlignment="1">
      <alignment horizontal="center" vertical="center" shrinkToFit="1"/>
    </xf>
    <xf numFmtId="41" fontId="258" fillId="0" borderId="112" xfId="1" applyNumberFormat="1" applyFont="1" applyFill="1" applyBorder="1" applyAlignment="1">
      <alignment horizontal="center" vertical="center" shrinkToFit="1"/>
    </xf>
    <xf numFmtId="41" fontId="258" fillId="0" borderId="112" xfId="1" applyNumberFormat="1" applyFont="1" applyBorder="1" applyAlignment="1">
      <alignment horizontal="center" vertical="center" shrinkToFit="1"/>
    </xf>
    <xf numFmtId="41" fontId="253" fillId="0" borderId="112" xfId="1" applyNumberFormat="1" applyFont="1" applyBorder="1" applyAlignment="1">
      <alignment horizontal="center" vertical="center" shrinkToFit="1"/>
    </xf>
    <xf numFmtId="41" fontId="57" fillId="0" borderId="4" xfId="1" applyNumberFormat="1" applyFont="1" applyBorder="1" applyAlignment="1">
      <alignment horizontal="center" vertical="center" shrinkToFit="1"/>
    </xf>
    <xf numFmtId="41" fontId="253" fillId="0" borderId="106" xfId="1" applyNumberFormat="1" applyFont="1" applyFill="1" applyBorder="1" applyAlignment="1">
      <alignment horizontal="center" vertical="center" shrinkToFit="1"/>
    </xf>
    <xf numFmtId="41" fontId="57" fillId="0" borderId="4" xfId="1" applyNumberFormat="1" applyFont="1" applyFill="1" applyBorder="1" applyAlignment="1">
      <alignment horizontal="center" vertical="center" shrinkToFit="1"/>
    </xf>
    <xf numFmtId="41" fontId="253" fillId="0" borderId="112" xfId="1" applyNumberFormat="1" applyFont="1" applyBorder="1" applyAlignment="1">
      <alignment horizontal="center" vertical="center"/>
    </xf>
    <xf numFmtId="41" fontId="253" fillId="0" borderId="4" xfId="1" applyNumberFormat="1" applyFont="1" applyBorder="1" applyAlignment="1">
      <alignment horizontal="center" vertical="center" shrinkToFit="1"/>
    </xf>
    <xf numFmtId="41" fontId="253" fillId="86" borderId="4" xfId="1" applyNumberFormat="1" applyFont="1" applyFill="1" applyBorder="1" applyAlignment="1">
      <alignment horizontal="center" vertical="center" shrinkToFit="1"/>
    </xf>
    <xf numFmtId="41" fontId="0" fillId="0" borderId="112" xfId="0" applyNumberFormat="1" applyBorder="1" applyAlignment="1">
      <alignment horizontal="center" vertical="center"/>
    </xf>
    <xf numFmtId="41" fontId="0" fillId="0" borderId="0" xfId="0" applyNumberFormat="1" applyAlignment="1">
      <alignment vertical="center"/>
    </xf>
    <xf numFmtId="0" fontId="250" fillId="85" borderId="106" xfId="0" applyFont="1" applyFill="1" applyBorder="1" applyAlignment="1">
      <alignment horizontal="center" vertical="center"/>
    </xf>
    <xf numFmtId="0" fontId="250" fillId="85" borderId="112" xfId="0" applyFont="1" applyFill="1" applyBorder="1" applyAlignment="1">
      <alignment horizontal="center" vertical="center"/>
    </xf>
    <xf numFmtId="0" fontId="250" fillId="85" borderId="135" xfId="0" applyFont="1" applyFill="1" applyBorder="1" applyAlignment="1">
      <alignment horizontal="center" vertical="center"/>
    </xf>
    <xf numFmtId="0" fontId="250" fillId="85" borderId="116" xfId="0" applyFont="1" applyFill="1" applyBorder="1" applyAlignment="1">
      <alignment horizontal="center" vertical="center"/>
    </xf>
    <xf numFmtId="0" fontId="250" fillId="85" borderId="113" xfId="0" applyFont="1" applyFill="1" applyBorder="1" applyAlignment="1">
      <alignment horizontal="center" vertical="center"/>
    </xf>
    <xf numFmtId="0" fontId="250" fillId="85" borderId="106" xfId="0" applyFont="1" applyFill="1" applyBorder="1" applyAlignment="1">
      <alignment horizontal="center" vertical="center" wrapText="1"/>
    </xf>
    <xf numFmtId="0" fontId="250" fillId="85" borderId="37" xfId="0" applyFont="1" applyFill="1" applyBorder="1" applyAlignment="1">
      <alignment horizontal="center" vertical="center"/>
    </xf>
    <xf numFmtId="0" fontId="250" fillId="85" borderId="37" xfId="0" applyFont="1" applyFill="1" applyBorder="1" applyAlignment="1">
      <alignment horizontal="center" vertical="center" wrapText="1"/>
    </xf>
    <xf numFmtId="41" fontId="250" fillId="85" borderId="106" xfId="0" applyNumberFormat="1" applyFont="1" applyFill="1" applyBorder="1" applyAlignment="1">
      <alignment horizontal="center" vertical="center" wrapText="1"/>
    </xf>
    <xf numFmtId="41" fontId="250" fillId="85" borderId="37" xfId="0" applyNumberFormat="1" applyFont="1" applyFill="1" applyBorder="1" applyAlignment="1">
      <alignment horizontal="center" vertical="center" wrapText="1"/>
    </xf>
    <xf numFmtId="0" fontId="250" fillId="85" borderId="114" xfId="0" applyFont="1" applyFill="1" applyBorder="1" applyAlignment="1">
      <alignment horizontal="center" vertical="center" wrapText="1"/>
    </xf>
    <xf numFmtId="0" fontId="250" fillId="85" borderId="38" xfId="0" applyFont="1" applyFill="1" applyBorder="1" applyAlignment="1">
      <alignment horizontal="center" vertical="center" wrapText="1"/>
    </xf>
    <xf numFmtId="0" fontId="250" fillId="85" borderId="114" xfId="0" applyFont="1" applyFill="1" applyBorder="1" applyAlignment="1">
      <alignment horizontal="center" vertical="center" wrapText="1" shrinkToFit="1"/>
    </xf>
    <xf numFmtId="0" fontId="250" fillId="85" borderId="38" xfId="0" applyFont="1" applyFill="1" applyBorder="1" applyAlignment="1">
      <alignment horizontal="center" vertical="center" wrapText="1" shrinkToFit="1"/>
    </xf>
    <xf numFmtId="0" fontId="0" fillId="0" borderId="112" xfId="0" applyFill="1" applyBorder="1" applyAlignment="1">
      <alignment horizontal="center" vertical="center" shrinkToFit="1"/>
    </xf>
    <xf numFmtId="41" fontId="0" fillId="0" borderId="0" xfId="0" applyNumberFormat="1" applyFill="1" applyAlignment="1">
      <alignment vertical="center"/>
    </xf>
  </cellXfs>
  <cellStyles count="42186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 8" xfId="42182" xr:uid="{D70F992D-1F1A-449C-B94B-B14324D91383}"/>
    <cellStyle name="표준 130" xfId="9164" xr:uid="{00000000-0005-0000-0000-00005E8B0000}"/>
    <cellStyle name="표준 130 2" xfId="9165" xr:uid="{00000000-0005-0000-0000-00005F8B0000}"/>
    <cellStyle name="표준 130 3" xfId="9166" xr:uid="{00000000-0005-0000-0000-0000608B0000}"/>
    <cellStyle name="표준 131" xfId="9167" xr:uid="{00000000-0005-0000-0000-0000618B0000}"/>
    <cellStyle name="표준 131 2" xfId="9168" xr:uid="{00000000-0005-0000-0000-0000628B0000}"/>
    <cellStyle name="표준 131 3" xfId="9169" xr:uid="{00000000-0005-0000-0000-0000638B0000}"/>
    <cellStyle name="표준 133" xfId="9170" xr:uid="{00000000-0005-0000-0000-0000648B0000}"/>
    <cellStyle name="표준 133 2" xfId="9171" xr:uid="{00000000-0005-0000-0000-0000658B0000}"/>
    <cellStyle name="표준 133 3" xfId="9172" xr:uid="{00000000-0005-0000-0000-0000668B0000}"/>
    <cellStyle name="표준 134" xfId="1576" xr:uid="{00000000-0005-0000-0000-0000678B0000}"/>
    <cellStyle name="표준 134 2" xfId="2159" xr:uid="{00000000-0005-0000-0000-0000688B0000}"/>
    <cellStyle name="표준 134 2 2" xfId="9174" xr:uid="{00000000-0005-0000-0000-0000698B0000}"/>
    <cellStyle name="표준 134 2 3" xfId="28346" xr:uid="{00000000-0005-0000-0000-00006A8B0000}"/>
    <cellStyle name="표준 134 2 3 2" xfId="40109" xr:uid="{00000000-0005-0000-0000-00006B8B0000}"/>
    <cellStyle name="표준 134 2 4" xfId="31437" xr:uid="{00000000-0005-0000-0000-00006C8B0000}"/>
    <cellStyle name="표준 134 3" xfId="2219" xr:uid="{00000000-0005-0000-0000-00006D8B0000}"/>
    <cellStyle name="표준 134 3 2" xfId="9175" xr:uid="{00000000-0005-0000-0000-00006E8B0000}"/>
    <cellStyle name="표준 134 3 3" xfId="28492" xr:uid="{00000000-0005-0000-0000-00006F8B0000}"/>
    <cellStyle name="표준 134 3 3 2" xfId="40255" xr:uid="{00000000-0005-0000-0000-0000708B0000}"/>
    <cellStyle name="표준 134 3 4" xfId="31491" xr:uid="{00000000-0005-0000-0000-0000718B0000}"/>
    <cellStyle name="표준 134 4" xfId="2121" xr:uid="{00000000-0005-0000-0000-0000728B0000}"/>
    <cellStyle name="표준 134 4 2" xfId="25605" xr:uid="{00000000-0005-0000-0000-0000738B0000}"/>
    <cellStyle name="표준 134 4 2 2" xfId="37382" xr:uid="{00000000-0005-0000-0000-0000748B0000}"/>
    <cellStyle name="표준 134 4 3" xfId="31407" xr:uid="{00000000-0005-0000-0000-0000758B0000}"/>
    <cellStyle name="표준 134 5" xfId="9173" xr:uid="{00000000-0005-0000-0000-0000768B0000}"/>
    <cellStyle name="표준 134 6" xfId="27809" xr:uid="{00000000-0005-0000-0000-0000778B0000}"/>
    <cellStyle name="표준 134 6 2" xfId="39572" xr:uid="{00000000-0005-0000-0000-0000788B0000}"/>
    <cellStyle name="표준 134 7" xfId="30900" xr:uid="{00000000-0005-0000-0000-0000798B0000}"/>
    <cellStyle name="표준 136" xfId="9176" xr:uid="{00000000-0005-0000-0000-00007A8B0000}"/>
    <cellStyle name="표준 137" xfId="1602" xr:uid="{00000000-0005-0000-0000-00007B8B0000}"/>
    <cellStyle name="표준 137 2" xfId="2180" xr:uid="{00000000-0005-0000-0000-00007C8B0000}"/>
    <cellStyle name="표준 137 2 2" xfId="9178" xr:uid="{00000000-0005-0000-0000-00007D8B0000}"/>
    <cellStyle name="표준 137 2 3" xfId="27476" xr:uid="{00000000-0005-0000-0000-00007E8B0000}"/>
    <cellStyle name="표준 137 2 3 2" xfId="39242" xr:uid="{00000000-0005-0000-0000-00007F8B0000}"/>
    <cellStyle name="표준 137 2 4" xfId="31457" xr:uid="{00000000-0005-0000-0000-0000808B0000}"/>
    <cellStyle name="표준 137 3" xfId="2147" xr:uid="{00000000-0005-0000-0000-0000818B0000}"/>
    <cellStyle name="표준 137 3 2" xfId="9179" xr:uid="{00000000-0005-0000-0000-0000828B0000}"/>
    <cellStyle name="표준 137 3 3" xfId="27733" xr:uid="{00000000-0005-0000-0000-0000838B0000}"/>
    <cellStyle name="표준 137 3 3 2" xfId="39496" xr:uid="{00000000-0005-0000-0000-0000848B0000}"/>
    <cellStyle name="표준 137 3 4" xfId="31427" xr:uid="{00000000-0005-0000-0000-0000858B0000}"/>
    <cellStyle name="표준 137 4" xfId="9177" xr:uid="{00000000-0005-0000-0000-0000868B0000}"/>
    <cellStyle name="표준 137 5" xfId="27826" xr:uid="{00000000-0005-0000-0000-0000878B0000}"/>
    <cellStyle name="표준 137 5 2" xfId="39589" xr:uid="{00000000-0005-0000-0000-0000888B0000}"/>
    <cellStyle name="표준 137 6" xfId="30920" xr:uid="{00000000-0005-0000-0000-0000898B0000}"/>
    <cellStyle name="표준 138" xfId="1510" xr:uid="{00000000-0005-0000-0000-00008A8B0000}"/>
    <cellStyle name="표준 138 2" xfId="2185" xr:uid="{00000000-0005-0000-0000-00008B8B0000}"/>
    <cellStyle name="표준 138 2 2" xfId="9181" xr:uid="{00000000-0005-0000-0000-00008C8B0000}"/>
    <cellStyle name="표준 138 2 3" xfId="25847" xr:uid="{00000000-0005-0000-0000-00008D8B0000}"/>
    <cellStyle name="표준 138 2 3 2" xfId="37623" xr:uid="{00000000-0005-0000-0000-00008E8B0000}"/>
    <cellStyle name="표준 138 2 4" xfId="31462" xr:uid="{00000000-0005-0000-0000-00008F8B0000}"/>
    <cellStyle name="표준 138 3" xfId="2242" xr:uid="{00000000-0005-0000-0000-0000908B0000}"/>
    <cellStyle name="표준 138 3 2" xfId="9182" xr:uid="{00000000-0005-0000-0000-0000918B0000}"/>
    <cellStyle name="표준 138 3 3" xfId="27880" xr:uid="{00000000-0005-0000-0000-0000928B0000}"/>
    <cellStyle name="표준 138 3 3 2" xfId="39643" xr:uid="{00000000-0005-0000-0000-0000938B0000}"/>
    <cellStyle name="표준 138 3 4" xfId="31514" xr:uid="{00000000-0005-0000-0000-0000948B0000}"/>
    <cellStyle name="표준 138 4" xfId="9180" xr:uid="{00000000-0005-0000-0000-0000958B0000}"/>
    <cellStyle name="표준 139" xfId="9183" xr:uid="{00000000-0005-0000-0000-0000968B0000}"/>
    <cellStyle name="표준 139 2" xfId="9184" xr:uid="{00000000-0005-0000-0000-0000978B0000}"/>
    <cellStyle name="표준 139 3" xfId="9185" xr:uid="{00000000-0005-0000-0000-0000988B0000}"/>
    <cellStyle name="표준 14" xfId="1555" xr:uid="{00000000-0005-0000-0000-0000998B0000}"/>
    <cellStyle name="표준 14 2" xfId="2101" xr:uid="{00000000-0005-0000-0000-00009A8B0000}"/>
    <cellStyle name="표준 14 2 2" xfId="9186" xr:uid="{00000000-0005-0000-0000-00009B8B0000}"/>
    <cellStyle name="표준 14 2 3" xfId="25661" xr:uid="{00000000-0005-0000-0000-00009C8B0000}"/>
    <cellStyle name="표준 14 2 3 2" xfId="37438" xr:uid="{00000000-0005-0000-0000-00009D8B0000}"/>
    <cellStyle name="표준 14 2 4" xfId="31399" xr:uid="{00000000-0005-0000-0000-00009E8B0000}"/>
    <cellStyle name="표준 14 3" xfId="2426" xr:uid="{00000000-0005-0000-0000-00009F8B0000}"/>
    <cellStyle name="표준 14 3 2" xfId="9187" xr:uid="{00000000-0005-0000-0000-0000A08B0000}"/>
    <cellStyle name="표준 14 4" xfId="2918" xr:uid="{00000000-0005-0000-0000-0000A18B0000}"/>
    <cellStyle name="표준 14 5" xfId="6855" xr:uid="{00000000-0005-0000-0000-0000A28B0000}"/>
    <cellStyle name="표준 14 6" xfId="24745" xr:uid="{00000000-0005-0000-0000-0000A38B0000}"/>
    <cellStyle name="표준 14 7" xfId="27793" xr:uid="{00000000-0005-0000-0000-0000A48B0000}"/>
    <cellStyle name="표준 14 7 2" xfId="39556" xr:uid="{00000000-0005-0000-0000-0000A58B0000}"/>
    <cellStyle name="표준 14 8" xfId="30892" xr:uid="{00000000-0005-0000-0000-0000A68B0000}"/>
    <cellStyle name="표준 140" xfId="9188" xr:uid="{00000000-0005-0000-0000-0000A78B0000}"/>
    <cellStyle name="표준 140 2" xfId="9189" xr:uid="{00000000-0005-0000-0000-0000A88B0000}"/>
    <cellStyle name="표준 140 3" xfId="9190" xr:uid="{00000000-0005-0000-0000-0000A98B0000}"/>
    <cellStyle name="표준 141" xfId="9191" xr:uid="{00000000-0005-0000-0000-0000AA8B0000}"/>
    <cellStyle name="표준 141 2" xfId="9192" xr:uid="{00000000-0005-0000-0000-0000AB8B0000}"/>
    <cellStyle name="표준 141 3" xfId="9193" xr:uid="{00000000-0005-0000-0000-0000AC8B0000}"/>
    <cellStyle name="표준 142" xfId="9194" xr:uid="{00000000-0005-0000-0000-0000AD8B0000}"/>
    <cellStyle name="표준 142 2" xfId="9195" xr:uid="{00000000-0005-0000-0000-0000AE8B0000}"/>
    <cellStyle name="표준 142 3" xfId="9196" xr:uid="{00000000-0005-0000-0000-0000AF8B0000}"/>
    <cellStyle name="표준 145" xfId="9197" xr:uid="{00000000-0005-0000-0000-0000B08B0000}"/>
    <cellStyle name="표준 145 2" xfId="9198" xr:uid="{00000000-0005-0000-0000-0000B18B0000}"/>
    <cellStyle name="표준 145 3" xfId="9199" xr:uid="{00000000-0005-0000-0000-0000B28B0000}"/>
    <cellStyle name="표준 146" xfId="9200" xr:uid="{00000000-0005-0000-0000-0000B38B0000}"/>
    <cellStyle name="표준 146 2" xfId="9201" xr:uid="{00000000-0005-0000-0000-0000B48B0000}"/>
    <cellStyle name="표준 146 3" xfId="9202" xr:uid="{00000000-0005-0000-0000-0000B58B0000}"/>
    <cellStyle name="표준 147" xfId="9203" xr:uid="{00000000-0005-0000-0000-0000B68B0000}"/>
    <cellStyle name="표준 147 2" xfId="9204" xr:uid="{00000000-0005-0000-0000-0000B78B0000}"/>
    <cellStyle name="표준 147 3" xfId="9205" xr:uid="{00000000-0005-0000-0000-0000B88B0000}"/>
    <cellStyle name="표준 148" xfId="9206" xr:uid="{00000000-0005-0000-0000-0000B98B0000}"/>
    <cellStyle name="표준 148 2" xfId="9207" xr:uid="{00000000-0005-0000-0000-0000BA8B0000}"/>
    <cellStyle name="표준 148 3" xfId="9208" xr:uid="{00000000-0005-0000-0000-0000BB8B0000}"/>
    <cellStyle name="표준 149" xfId="9209" xr:uid="{00000000-0005-0000-0000-0000BC8B0000}"/>
    <cellStyle name="표준 149 2" xfId="9210" xr:uid="{00000000-0005-0000-0000-0000BD8B0000}"/>
    <cellStyle name="표준 149 3" xfId="9211" xr:uid="{00000000-0005-0000-0000-0000BE8B0000}"/>
    <cellStyle name="표준 15" xfId="1557" xr:uid="{00000000-0005-0000-0000-0000BF8B0000}"/>
    <cellStyle name="표준 15 10" xfId="27795" xr:uid="{00000000-0005-0000-0000-0000C08B0000}"/>
    <cellStyle name="표준 15 10 2" xfId="39558" xr:uid="{00000000-0005-0000-0000-0000C18B0000}"/>
    <cellStyle name="표준 15 11" xfId="30894" xr:uid="{00000000-0005-0000-0000-0000C28B0000}"/>
    <cellStyle name="표준 15 2" xfId="2184" xr:uid="{00000000-0005-0000-0000-0000C38B0000}"/>
    <cellStyle name="표준 15 2 2" xfId="9212" xr:uid="{00000000-0005-0000-0000-0000C48B0000}"/>
    <cellStyle name="표준 15 2 3" xfId="30013" xr:uid="{00000000-0005-0000-0000-0000C58B0000}"/>
    <cellStyle name="표준 15 2 3 2" xfId="41773" xr:uid="{00000000-0005-0000-0000-0000C68B0000}"/>
    <cellStyle name="표준 15 2 4" xfId="31461" xr:uid="{00000000-0005-0000-0000-0000C78B0000}"/>
    <cellStyle name="표준 15 3" xfId="2241" xr:uid="{00000000-0005-0000-0000-0000C88B0000}"/>
    <cellStyle name="표준 15 3 2" xfId="9213" xr:uid="{00000000-0005-0000-0000-0000C98B0000}"/>
    <cellStyle name="표준 15 3 3" xfId="27879" xr:uid="{00000000-0005-0000-0000-0000CA8B0000}"/>
    <cellStyle name="표준 15 3 3 2" xfId="39642" xr:uid="{00000000-0005-0000-0000-0000CB8B0000}"/>
    <cellStyle name="표준 15 3 4" xfId="31513" xr:uid="{00000000-0005-0000-0000-0000CC8B0000}"/>
    <cellStyle name="표준 15 4" xfId="2103" xr:uid="{00000000-0005-0000-0000-0000CD8B0000}"/>
    <cellStyle name="표준 15 4 2" xfId="6854" xr:uid="{00000000-0005-0000-0000-0000CE8B0000}"/>
    <cellStyle name="표준 15 4 3" xfId="25106" xr:uid="{00000000-0005-0000-0000-0000CF8B0000}"/>
    <cellStyle name="표준 15 4 3 2" xfId="36904" xr:uid="{00000000-0005-0000-0000-0000D08B0000}"/>
    <cellStyle name="표준 15 4 4" xfId="31401" xr:uid="{00000000-0005-0000-0000-0000D18B0000}"/>
    <cellStyle name="표준 15 5" xfId="2269" xr:uid="{00000000-0005-0000-0000-0000D28B0000}"/>
    <cellStyle name="표준 15 5 2" xfId="2273" xr:uid="{00000000-0005-0000-0000-0000D38B0000}"/>
    <cellStyle name="표준 15 5 2 2" xfId="24982" xr:uid="{00000000-0005-0000-0000-0000D48B0000}"/>
    <cellStyle name="표준 15 5 2 2 2" xfId="36781" xr:uid="{00000000-0005-0000-0000-0000D58B0000}"/>
    <cellStyle name="표준 15 5 2 3" xfId="31541" xr:uid="{00000000-0005-0000-0000-0000D68B0000}"/>
    <cellStyle name="표준 15 5 3" xfId="26700" xr:uid="{00000000-0005-0000-0000-0000D78B0000}"/>
    <cellStyle name="표준 15 5 3 2" xfId="38472" xr:uid="{00000000-0005-0000-0000-0000D88B0000}"/>
    <cellStyle name="표준 15 5 4" xfId="31537" xr:uid="{00000000-0005-0000-0000-0000D98B0000}"/>
    <cellStyle name="표준 15 6" xfId="2271" xr:uid="{00000000-0005-0000-0000-0000DA8B0000}"/>
    <cellStyle name="표준 15 6 2" xfId="25795" xr:uid="{00000000-0005-0000-0000-0000DB8B0000}"/>
    <cellStyle name="표준 15 6 2 2" xfId="37571" xr:uid="{00000000-0005-0000-0000-0000DC8B0000}"/>
    <cellStyle name="표준 15 6 3" xfId="31539" xr:uid="{00000000-0005-0000-0000-0000DD8B0000}"/>
    <cellStyle name="표준 15 7" xfId="2820" xr:uid="{00000000-0005-0000-0000-0000DE8B0000}"/>
    <cellStyle name="표준 15 8" xfId="2919" xr:uid="{00000000-0005-0000-0000-0000DF8B0000}"/>
    <cellStyle name="표준 15 9" xfId="6470" xr:uid="{00000000-0005-0000-0000-0000E08B0000}"/>
    <cellStyle name="표준 150" xfId="9214" xr:uid="{00000000-0005-0000-0000-0000E18B0000}"/>
    <cellStyle name="표준 150 2" xfId="9215" xr:uid="{00000000-0005-0000-0000-0000E28B0000}"/>
    <cellStyle name="표준 150 3" xfId="9216" xr:uid="{00000000-0005-0000-0000-0000E38B0000}"/>
    <cellStyle name="표준 151" xfId="9217" xr:uid="{00000000-0005-0000-0000-0000E48B0000}"/>
    <cellStyle name="표준 151 2" xfId="9218" xr:uid="{00000000-0005-0000-0000-0000E58B0000}"/>
    <cellStyle name="표준 151 3" xfId="9219" xr:uid="{00000000-0005-0000-0000-0000E68B0000}"/>
    <cellStyle name="표준 152" xfId="9220" xr:uid="{00000000-0005-0000-0000-0000E78B0000}"/>
    <cellStyle name="표준 152 2" xfId="9221" xr:uid="{00000000-0005-0000-0000-0000E88B0000}"/>
    <cellStyle name="표준 152 3" xfId="9222" xr:uid="{00000000-0005-0000-0000-0000E98B0000}"/>
    <cellStyle name="표준 153" xfId="9223" xr:uid="{00000000-0005-0000-0000-0000EA8B0000}"/>
    <cellStyle name="표준 153 2" xfId="9224" xr:uid="{00000000-0005-0000-0000-0000EB8B0000}"/>
    <cellStyle name="표준 153 3" xfId="9225" xr:uid="{00000000-0005-0000-0000-0000EC8B0000}"/>
    <cellStyle name="표준 154" xfId="9226" xr:uid="{00000000-0005-0000-0000-0000ED8B0000}"/>
    <cellStyle name="표준 154 2" xfId="9227" xr:uid="{00000000-0005-0000-0000-0000EE8B0000}"/>
    <cellStyle name="표준 154 3" xfId="9228" xr:uid="{00000000-0005-0000-0000-0000EF8B0000}"/>
    <cellStyle name="표준 155" xfId="9229" xr:uid="{00000000-0005-0000-0000-0000F08B0000}"/>
    <cellStyle name="표준 155 2" xfId="9230" xr:uid="{00000000-0005-0000-0000-0000F18B0000}"/>
    <cellStyle name="표준 155 3" xfId="9231" xr:uid="{00000000-0005-0000-0000-0000F28B0000}"/>
    <cellStyle name="표준 156" xfId="9232" xr:uid="{00000000-0005-0000-0000-0000F38B0000}"/>
    <cellStyle name="표준 156 2" xfId="9233" xr:uid="{00000000-0005-0000-0000-0000F48B0000}"/>
    <cellStyle name="표준 156 3" xfId="9234" xr:uid="{00000000-0005-0000-0000-0000F58B0000}"/>
    <cellStyle name="표준 157" xfId="9235" xr:uid="{00000000-0005-0000-0000-0000F68B0000}"/>
    <cellStyle name="표준 157 2" xfId="9236" xr:uid="{00000000-0005-0000-0000-0000F78B0000}"/>
    <cellStyle name="표준 157 3" xfId="9237" xr:uid="{00000000-0005-0000-0000-0000F88B0000}"/>
    <cellStyle name="표준 158" xfId="9238" xr:uid="{00000000-0005-0000-0000-0000F98B0000}"/>
    <cellStyle name="표준 158 2" xfId="9239" xr:uid="{00000000-0005-0000-0000-0000FA8B0000}"/>
    <cellStyle name="표준 158 3" xfId="9240" xr:uid="{00000000-0005-0000-0000-0000FB8B0000}"/>
    <cellStyle name="표준 159" xfId="9241" xr:uid="{00000000-0005-0000-0000-0000FC8B0000}"/>
    <cellStyle name="표준 159 2" xfId="9242" xr:uid="{00000000-0005-0000-0000-0000FD8B0000}"/>
    <cellStyle name="표준 159 3" xfId="9243" xr:uid="{00000000-0005-0000-0000-0000FE8B0000}"/>
    <cellStyle name="표준 16" xfId="1608" xr:uid="{00000000-0005-0000-0000-0000FF8B0000}"/>
    <cellStyle name="표준 16 2" xfId="2843" xr:uid="{00000000-0005-0000-0000-0000008C0000}"/>
    <cellStyle name="표준 16 2 2" xfId="9244" xr:uid="{00000000-0005-0000-0000-0000018C0000}"/>
    <cellStyle name="표준 16 3" xfId="9245" xr:uid="{00000000-0005-0000-0000-0000028C0000}"/>
    <cellStyle name="표준 16 4" xfId="6853" xr:uid="{00000000-0005-0000-0000-0000038C0000}"/>
    <cellStyle name="표준 160" xfId="9246" xr:uid="{00000000-0005-0000-0000-0000048C0000}"/>
    <cellStyle name="표준 160 2" xfId="9247" xr:uid="{00000000-0005-0000-0000-0000058C0000}"/>
    <cellStyle name="표준 160 3" xfId="9248" xr:uid="{00000000-0005-0000-0000-0000068C0000}"/>
    <cellStyle name="표준 161" xfId="9249" xr:uid="{00000000-0005-0000-0000-0000078C0000}"/>
    <cellStyle name="표준 161 2" xfId="9250" xr:uid="{00000000-0005-0000-0000-0000088C0000}"/>
    <cellStyle name="표준 161 3" xfId="9251" xr:uid="{00000000-0005-0000-0000-0000098C0000}"/>
    <cellStyle name="표준 162" xfId="9252" xr:uid="{00000000-0005-0000-0000-00000A8C0000}"/>
    <cellStyle name="표준 162 2" xfId="9253" xr:uid="{00000000-0005-0000-0000-00000B8C0000}"/>
    <cellStyle name="표준 162 3" xfId="9254" xr:uid="{00000000-0005-0000-0000-00000C8C0000}"/>
    <cellStyle name="표준 163" xfId="9255" xr:uid="{00000000-0005-0000-0000-00000D8C0000}"/>
    <cellStyle name="표준 163 2" xfId="9256" xr:uid="{00000000-0005-0000-0000-00000E8C0000}"/>
    <cellStyle name="표준 163 3" xfId="9257" xr:uid="{00000000-0005-0000-0000-00000F8C0000}"/>
    <cellStyle name="표준 164" xfId="9258" xr:uid="{00000000-0005-0000-0000-0000108C0000}"/>
    <cellStyle name="표준 164 2" xfId="9259" xr:uid="{00000000-0005-0000-0000-0000118C0000}"/>
    <cellStyle name="표준 164 3" xfId="9260" xr:uid="{00000000-0005-0000-0000-0000128C0000}"/>
    <cellStyle name="표준 165" xfId="9261" xr:uid="{00000000-0005-0000-0000-0000138C0000}"/>
    <cellStyle name="표준 165 2" xfId="9262" xr:uid="{00000000-0005-0000-0000-0000148C0000}"/>
    <cellStyle name="표준 165 3" xfId="9263" xr:uid="{00000000-0005-0000-0000-0000158C0000}"/>
    <cellStyle name="표준 166" xfId="9264" xr:uid="{00000000-0005-0000-0000-0000168C0000}"/>
    <cellStyle name="표준 166 2" xfId="9265" xr:uid="{00000000-0005-0000-0000-0000178C0000}"/>
    <cellStyle name="표준 166 3" xfId="9266" xr:uid="{00000000-0005-0000-0000-0000188C0000}"/>
    <cellStyle name="표준 167" xfId="9267" xr:uid="{00000000-0005-0000-0000-0000198C0000}"/>
    <cellStyle name="표준 167 2" xfId="9268" xr:uid="{00000000-0005-0000-0000-00001A8C0000}"/>
    <cellStyle name="표준 167 3" xfId="9269" xr:uid="{00000000-0005-0000-0000-00001B8C0000}"/>
    <cellStyle name="표준 168" xfId="9270" xr:uid="{00000000-0005-0000-0000-00001C8C0000}"/>
    <cellStyle name="표준 168 2" xfId="9271" xr:uid="{00000000-0005-0000-0000-00001D8C0000}"/>
    <cellStyle name="표준 168 3" xfId="9272" xr:uid="{00000000-0005-0000-0000-00001E8C0000}"/>
    <cellStyle name="표준 17" xfId="2153" xr:uid="{00000000-0005-0000-0000-00001F8C0000}"/>
    <cellStyle name="표준 17 2" xfId="2819" xr:uid="{00000000-0005-0000-0000-0000208C0000}"/>
    <cellStyle name="표준 17 2 2" xfId="9273" xr:uid="{00000000-0005-0000-0000-0000218C0000}"/>
    <cellStyle name="표준 17 3" xfId="2920" xr:uid="{00000000-0005-0000-0000-0000228C0000}"/>
    <cellStyle name="표준 17 3 2" xfId="9274" xr:uid="{00000000-0005-0000-0000-0000238C0000}"/>
    <cellStyle name="표준 17 4" xfId="6852" xr:uid="{00000000-0005-0000-0000-0000248C0000}"/>
    <cellStyle name="표준 17 5" xfId="29958" xr:uid="{00000000-0005-0000-0000-0000258C0000}"/>
    <cellStyle name="표준 17 5 2" xfId="41718" xr:uid="{00000000-0005-0000-0000-0000268C0000}"/>
    <cellStyle name="표준 17 6" xfId="31431" xr:uid="{00000000-0005-0000-0000-0000278C0000}"/>
    <cellStyle name="표준 170" xfId="9275" xr:uid="{00000000-0005-0000-0000-0000288C0000}"/>
    <cellStyle name="표준 170 2" xfId="9276" xr:uid="{00000000-0005-0000-0000-0000298C0000}"/>
    <cellStyle name="표준 170 3" xfId="9277" xr:uid="{00000000-0005-0000-0000-00002A8C0000}"/>
    <cellStyle name="표준 172" xfId="9278" xr:uid="{00000000-0005-0000-0000-00002B8C0000}"/>
    <cellStyle name="표준 172 2" xfId="9279" xr:uid="{00000000-0005-0000-0000-00002C8C0000}"/>
    <cellStyle name="표준 172 3" xfId="9280" xr:uid="{00000000-0005-0000-0000-00002D8C0000}"/>
    <cellStyle name="표준 173" xfId="9281" xr:uid="{00000000-0005-0000-0000-00002E8C0000}"/>
    <cellStyle name="표준 174" xfId="9282" xr:uid="{00000000-0005-0000-0000-00002F8C0000}"/>
    <cellStyle name="표준 174 2" xfId="9283" xr:uid="{00000000-0005-0000-0000-0000308C0000}"/>
    <cellStyle name="표준 174 3" xfId="9284" xr:uid="{00000000-0005-0000-0000-0000318C0000}"/>
    <cellStyle name="표준 175" xfId="1553" xr:uid="{00000000-0005-0000-0000-0000328C0000}"/>
    <cellStyle name="표준 175 2" xfId="9286" xr:uid="{00000000-0005-0000-0000-0000338C0000}"/>
    <cellStyle name="표준 175 3" xfId="9287" xr:uid="{00000000-0005-0000-0000-0000348C0000}"/>
    <cellStyle name="표준 175 4" xfId="9285" xr:uid="{00000000-0005-0000-0000-0000358C0000}"/>
    <cellStyle name="표준 176" xfId="9288" xr:uid="{00000000-0005-0000-0000-0000368C0000}"/>
    <cellStyle name="표준 176 2" xfId="9289" xr:uid="{00000000-0005-0000-0000-0000378C0000}"/>
    <cellStyle name="표준 176 3" xfId="9290" xr:uid="{00000000-0005-0000-0000-0000388C0000}"/>
    <cellStyle name="표준 177" xfId="9291" xr:uid="{00000000-0005-0000-0000-0000398C0000}"/>
    <cellStyle name="표준 177 2" xfId="9292" xr:uid="{00000000-0005-0000-0000-00003A8C0000}"/>
    <cellStyle name="표준 177 3" xfId="9293" xr:uid="{00000000-0005-0000-0000-00003B8C0000}"/>
    <cellStyle name="표준 178" xfId="9294" xr:uid="{00000000-0005-0000-0000-00003C8C0000}"/>
    <cellStyle name="표준 178 2" xfId="9295" xr:uid="{00000000-0005-0000-0000-00003D8C0000}"/>
    <cellStyle name="표준 178 3" xfId="9296" xr:uid="{00000000-0005-0000-0000-00003E8C0000}"/>
    <cellStyle name="표준 179" xfId="9297" xr:uid="{00000000-0005-0000-0000-00003F8C0000}"/>
    <cellStyle name="표준 179 2" xfId="9298" xr:uid="{00000000-0005-0000-0000-0000408C0000}"/>
    <cellStyle name="표준 179 3" xfId="9299" xr:uid="{00000000-0005-0000-0000-0000418C0000}"/>
    <cellStyle name="표준 18" xfId="2210" xr:uid="{00000000-0005-0000-0000-0000428C0000}"/>
    <cellStyle name="표준 18 2" xfId="2818" xr:uid="{00000000-0005-0000-0000-0000438C0000}"/>
    <cellStyle name="표준 18 2 2" xfId="9300" xr:uid="{00000000-0005-0000-0000-0000448C0000}"/>
    <cellStyle name="표준 18 3" xfId="2516" xr:uid="{00000000-0005-0000-0000-0000458C0000}"/>
    <cellStyle name="표준 18 3 2" xfId="9301" xr:uid="{00000000-0005-0000-0000-0000468C0000}"/>
    <cellStyle name="표준 18 4" xfId="2921" xr:uid="{00000000-0005-0000-0000-0000478C0000}"/>
    <cellStyle name="표준 18 5" xfId="6851" xr:uid="{00000000-0005-0000-0000-0000488C0000}"/>
    <cellStyle name="표준 181" xfId="9302" xr:uid="{00000000-0005-0000-0000-0000498C0000}"/>
    <cellStyle name="표준 181 2" xfId="9303" xr:uid="{00000000-0005-0000-0000-00004A8C0000}"/>
    <cellStyle name="표준 181 3" xfId="9304" xr:uid="{00000000-0005-0000-0000-00004B8C0000}"/>
    <cellStyle name="표준 182" xfId="9305" xr:uid="{00000000-0005-0000-0000-00004C8C0000}"/>
    <cellStyle name="표준 182 2" xfId="9306" xr:uid="{00000000-0005-0000-0000-00004D8C0000}"/>
    <cellStyle name="표준 182 3" xfId="9307" xr:uid="{00000000-0005-0000-0000-00004E8C0000}"/>
    <cellStyle name="표준 183" xfId="9308" xr:uid="{00000000-0005-0000-0000-00004F8C0000}"/>
    <cellStyle name="표준 183 2" xfId="9309" xr:uid="{00000000-0005-0000-0000-0000508C0000}"/>
    <cellStyle name="표준 183 3" xfId="9310" xr:uid="{00000000-0005-0000-0000-0000518C0000}"/>
    <cellStyle name="표준 184" xfId="9311" xr:uid="{00000000-0005-0000-0000-0000528C0000}"/>
    <cellStyle name="표준 184 2" xfId="9312" xr:uid="{00000000-0005-0000-0000-0000538C0000}"/>
    <cellStyle name="표준 184 3" xfId="9313" xr:uid="{00000000-0005-0000-0000-0000548C0000}"/>
    <cellStyle name="표준 185" xfId="9314" xr:uid="{00000000-0005-0000-0000-0000558C0000}"/>
    <cellStyle name="표준 185 2" xfId="9315" xr:uid="{00000000-0005-0000-0000-0000568C0000}"/>
    <cellStyle name="표준 185 3" xfId="9316" xr:uid="{00000000-0005-0000-0000-0000578C0000}"/>
    <cellStyle name="표준 186" xfId="9317" xr:uid="{00000000-0005-0000-0000-0000588C0000}"/>
    <cellStyle name="표준 186 2" xfId="9318" xr:uid="{00000000-0005-0000-0000-0000598C0000}"/>
    <cellStyle name="표준 186 3" xfId="9319" xr:uid="{00000000-0005-0000-0000-00005A8C0000}"/>
    <cellStyle name="표준 187" xfId="9320" xr:uid="{00000000-0005-0000-0000-00005B8C0000}"/>
    <cellStyle name="표준 187 2" xfId="9321" xr:uid="{00000000-0005-0000-0000-00005C8C0000}"/>
    <cellStyle name="표준 187 3" xfId="9322" xr:uid="{00000000-0005-0000-0000-00005D8C0000}"/>
    <cellStyle name="표준 188" xfId="9323" xr:uid="{00000000-0005-0000-0000-00005E8C0000}"/>
    <cellStyle name="표준 188 2" xfId="9324" xr:uid="{00000000-0005-0000-0000-00005F8C0000}"/>
    <cellStyle name="표준 188 3" xfId="9325" xr:uid="{00000000-0005-0000-0000-0000608C0000}"/>
    <cellStyle name="표준 189" xfId="9326" xr:uid="{00000000-0005-0000-0000-0000618C0000}"/>
    <cellStyle name="표준 189 2" xfId="9327" xr:uid="{00000000-0005-0000-0000-0000628C0000}"/>
    <cellStyle name="표준 189 3" xfId="9328" xr:uid="{00000000-0005-0000-0000-0000638C0000}"/>
    <cellStyle name="표준 19" xfId="1582" xr:uid="{00000000-0005-0000-0000-0000648C0000}"/>
    <cellStyle name="표준 19 2" xfId="2162" xr:uid="{00000000-0005-0000-0000-0000658C0000}"/>
    <cellStyle name="표준 19 2 2" xfId="9329" xr:uid="{00000000-0005-0000-0000-0000668C0000}"/>
    <cellStyle name="표준 19 2 3" xfId="27619" xr:uid="{00000000-0005-0000-0000-0000678C0000}"/>
    <cellStyle name="표준 19 2 3 2" xfId="39384" xr:uid="{00000000-0005-0000-0000-0000688C0000}"/>
    <cellStyle name="표준 19 2 4" xfId="31439" xr:uid="{00000000-0005-0000-0000-0000698C0000}"/>
    <cellStyle name="표준 19 3" xfId="2221" xr:uid="{00000000-0005-0000-0000-00006A8C0000}"/>
    <cellStyle name="표준 19 3 2" xfId="9330" xr:uid="{00000000-0005-0000-0000-00006B8C0000}"/>
    <cellStyle name="표준 19 3 3" xfId="29902" xr:uid="{00000000-0005-0000-0000-00006C8C0000}"/>
    <cellStyle name="표준 19 3 3 2" xfId="41662" xr:uid="{00000000-0005-0000-0000-00006D8C0000}"/>
    <cellStyle name="표준 19 3 4" xfId="31493" xr:uid="{00000000-0005-0000-0000-00006E8C0000}"/>
    <cellStyle name="표준 19 4" xfId="2127" xr:uid="{00000000-0005-0000-0000-00006F8C0000}"/>
    <cellStyle name="표준 19 4 2" xfId="25118" xr:uid="{00000000-0005-0000-0000-0000708C0000}"/>
    <cellStyle name="표준 19 4 2 2" xfId="36916" xr:uid="{00000000-0005-0000-0000-0000718C0000}"/>
    <cellStyle name="표준 19 4 3" xfId="31409" xr:uid="{00000000-0005-0000-0000-0000728C0000}"/>
    <cellStyle name="표준 19 5" xfId="2842" xr:uid="{00000000-0005-0000-0000-0000738C0000}"/>
    <cellStyle name="표준 19 6" xfId="2922" xr:uid="{00000000-0005-0000-0000-0000748C0000}"/>
    <cellStyle name="표준 19 7" xfId="6862" xr:uid="{00000000-0005-0000-0000-0000758C0000}"/>
    <cellStyle name="표준 19 8" xfId="27811" xr:uid="{00000000-0005-0000-0000-0000768C0000}"/>
    <cellStyle name="표준 19 8 2" xfId="39574" xr:uid="{00000000-0005-0000-0000-0000778C0000}"/>
    <cellStyle name="표준 19 9" xfId="30902" xr:uid="{00000000-0005-0000-0000-0000788C0000}"/>
    <cellStyle name="표준 190" xfId="9331" xr:uid="{00000000-0005-0000-0000-0000798C0000}"/>
    <cellStyle name="표준 190 2" xfId="9332" xr:uid="{00000000-0005-0000-0000-00007A8C0000}"/>
    <cellStyle name="표준 190 3" xfId="9333" xr:uid="{00000000-0005-0000-0000-00007B8C0000}"/>
    <cellStyle name="표준 191" xfId="9334" xr:uid="{00000000-0005-0000-0000-00007C8C0000}"/>
    <cellStyle name="표준 191 2" xfId="9335" xr:uid="{00000000-0005-0000-0000-00007D8C0000}"/>
    <cellStyle name="표준 191 3" xfId="9336" xr:uid="{00000000-0005-0000-0000-00007E8C0000}"/>
    <cellStyle name="표준 193" xfId="9337" xr:uid="{00000000-0005-0000-0000-00007F8C0000}"/>
    <cellStyle name="표준 193 2" xfId="9338" xr:uid="{00000000-0005-0000-0000-0000808C0000}"/>
    <cellStyle name="표준 193 3" xfId="9339" xr:uid="{00000000-0005-0000-0000-0000818C0000}"/>
    <cellStyle name="표준 194" xfId="9340" xr:uid="{00000000-0005-0000-0000-0000828C0000}"/>
    <cellStyle name="표준 194 2" xfId="9341" xr:uid="{00000000-0005-0000-0000-0000838C0000}"/>
    <cellStyle name="표준 194 3" xfId="9342" xr:uid="{00000000-0005-0000-0000-0000848C0000}"/>
    <cellStyle name="표준 195" xfId="9343" xr:uid="{00000000-0005-0000-0000-0000858C0000}"/>
    <cellStyle name="표준 195 2" xfId="9344" xr:uid="{00000000-0005-0000-0000-0000868C0000}"/>
    <cellStyle name="표준 195 3" xfId="9345" xr:uid="{00000000-0005-0000-0000-0000878C0000}"/>
    <cellStyle name="표준 196" xfId="9346" xr:uid="{00000000-0005-0000-0000-0000888C0000}"/>
    <cellStyle name="표준 196 2" xfId="9347" xr:uid="{00000000-0005-0000-0000-0000898C0000}"/>
    <cellStyle name="표준 196 3" xfId="9348" xr:uid="{00000000-0005-0000-0000-00008A8C0000}"/>
    <cellStyle name="표준 197" xfId="9349" xr:uid="{00000000-0005-0000-0000-00008B8C0000}"/>
    <cellStyle name="표준 197 2" xfId="9350" xr:uid="{00000000-0005-0000-0000-00008C8C0000}"/>
    <cellStyle name="표준 197 3" xfId="9351" xr:uid="{00000000-0005-0000-0000-00008D8C0000}"/>
    <cellStyle name="표준 198" xfId="9352" xr:uid="{00000000-0005-0000-0000-00008E8C0000}"/>
    <cellStyle name="표준 198 2" xfId="9353" xr:uid="{00000000-0005-0000-0000-00008F8C0000}"/>
    <cellStyle name="표준 198 3" xfId="9354" xr:uid="{00000000-0005-0000-0000-0000908C0000}"/>
    <cellStyle name="표준 199" xfId="9355" xr:uid="{00000000-0005-0000-0000-0000918C0000}"/>
    <cellStyle name="표준 199 2" xfId="9356" xr:uid="{00000000-0005-0000-0000-0000928C0000}"/>
    <cellStyle name="표준 199 3" xfId="9357" xr:uid="{00000000-0005-0000-0000-0000938C0000}"/>
    <cellStyle name="표준 2" xfId="7" xr:uid="{00000000-0005-0000-0000-0000948C0000}"/>
    <cellStyle name="표준 2 10" xfId="6" xr:uid="{00000000-0005-0000-0000-0000958C0000}"/>
    <cellStyle name="표준 2 10 2" xfId="42180" xr:uid="{00000000-0005-0000-0000-0000968C0000}"/>
    <cellStyle name="표준 2 10 3" xfId="1512" xr:uid="{00000000-0005-0000-0000-0000978C0000}"/>
    <cellStyle name="표준 2 11" xfId="2509" xr:uid="{00000000-0005-0000-0000-0000988C0000}"/>
    <cellStyle name="표준 2 12" xfId="2817" xr:uid="{00000000-0005-0000-0000-0000998C0000}"/>
    <cellStyle name="표준 2 13" xfId="1511" xr:uid="{00000000-0005-0000-0000-00009A8C0000}"/>
    <cellStyle name="표준 2 14" xfId="6704" xr:uid="{00000000-0005-0000-0000-00009B8C0000}"/>
    <cellStyle name="표준 2 15" xfId="27150" xr:uid="{00000000-0005-0000-0000-00009C8C0000}"/>
    <cellStyle name="표준 2 15 2" xfId="38920" xr:uid="{00000000-0005-0000-0000-00009D8C0000}"/>
    <cellStyle name="표준 2 16" xfId="30409" xr:uid="{00000000-0005-0000-0000-00009E8C0000}"/>
    <cellStyle name="표준 2 17" xfId="42160" xr:uid="{00000000-0005-0000-0000-00009F8C0000}"/>
    <cellStyle name="표준 2 18" xfId="42166" xr:uid="{00000000-0005-0000-0000-0000A08C0000}"/>
    <cellStyle name="표준 2 19" xfId="42168" xr:uid="{00000000-0005-0000-0000-0000A18C0000}"/>
    <cellStyle name="표준 2 2" xfId="111" xr:uid="{00000000-0005-0000-0000-0000A28C0000}"/>
    <cellStyle name="표준 2 2 2" xfId="1514" xr:uid="{00000000-0005-0000-0000-0000A38C0000}"/>
    <cellStyle name="표준 2 2 2 2" xfId="2815" xr:uid="{00000000-0005-0000-0000-0000A48C0000}"/>
    <cellStyle name="표준 2 2 2 2 2" xfId="2989" xr:uid="{00000000-0005-0000-0000-0000A58C0000}"/>
    <cellStyle name="표준 2 2 2 3" xfId="2980" xr:uid="{00000000-0005-0000-0000-0000A68C0000}"/>
    <cellStyle name="표준 2 2 2 3 2" xfId="3043" xr:uid="{00000000-0005-0000-0000-0000A78C0000}"/>
    <cellStyle name="표준 2 2 2 3 2 2" xfId="3236" xr:uid="{00000000-0005-0000-0000-0000A88C0000}"/>
    <cellStyle name="표준 2 2 2 3 2 2 2" xfId="28607" xr:uid="{00000000-0005-0000-0000-0000A98C0000}"/>
    <cellStyle name="표준 2 2 2 3 2 2 2 2" xfId="40369" xr:uid="{00000000-0005-0000-0000-0000AA8C0000}"/>
    <cellStyle name="표준 2 2 2 3 2 2 3" xfId="31751" xr:uid="{00000000-0005-0000-0000-0000AB8C0000}"/>
    <cellStyle name="표준 2 2 2 3 2 3" xfId="27456" xr:uid="{00000000-0005-0000-0000-0000AC8C0000}"/>
    <cellStyle name="표준 2 2 2 3 2 3 2" xfId="39222" xr:uid="{00000000-0005-0000-0000-0000AD8C0000}"/>
    <cellStyle name="표준 2 2 2 3 2 4" xfId="31601" xr:uid="{00000000-0005-0000-0000-0000AE8C0000}"/>
    <cellStyle name="표준 2 2 2 3 3" xfId="3044" xr:uid="{00000000-0005-0000-0000-0000AF8C0000}"/>
    <cellStyle name="표준 2 2 2 3 3 2" xfId="3237" xr:uid="{00000000-0005-0000-0000-0000B08C0000}"/>
    <cellStyle name="표준 2 2 2 3 3 2 2" xfId="27024" xr:uid="{00000000-0005-0000-0000-0000B18C0000}"/>
    <cellStyle name="표준 2 2 2 3 3 2 2 2" xfId="38794" xr:uid="{00000000-0005-0000-0000-0000B28C0000}"/>
    <cellStyle name="표준 2 2 2 3 3 2 3" xfId="31752" xr:uid="{00000000-0005-0000-0000-0000B38C0000}"/>
    <cellStyle name="표준 2 2 2 3 3 3" xfId="27693" xr:uid="{00000000-0005-0000-0000-0000B48C0000}"/>
    <cellStyle name="표준 2 2 2 3 3 3 2" xfId="39456" xr:uid="{00000000-0005-0000-0000-0000B58C0000}"/>
    <cellStyle name="표준 2 2 2 3 3 4" xfId="31602" xr:uid="{00000000-0005-0000-0000-0000B68C0000}"/>
    <cellStyle name="표준 2 2 2 3 4" xfId="3075" xr:uid="{00000000-0005-0000-0000-0000B78C0000}"/>
    <cellStyle name="표준 2 2 2 3 4 2" xfId="3268" xr:uid="{00000000-0005-0000-0000-0000B88C0000}"/>
    <cellStyle name="표준 2 2 2 3 4 2 2" xfId="24846" xr:uid="{00000000-0005-0000-0000-0000B98C0000}"/>
    <cellStyle name="표준 2 2 2 3 4 2 2 2" xfId="36660" xr:uid="{00000000-0005-0000-0000-0000BA8C0000}"/>
    <cellStyle name="표준 2 2 2 3 4 2 3" xfId="31783" xr:uid="{00000000-0005-0000-0000-0000BB8C0000}"/>
    <cellStyle name="표준 2 2 2 3 4 3" xfId="30223" xr:uid="{00000000-0005-0000-0000-0000BC8C0000}"/>
    <cellStyle name="표준 2 2 2 3 4 3 2" xfId="41980" xr:uid="{00000000-0005-0000-0000-0000BD8C0000}"/>
    <cellStyle name="표준 2 2 2 3 4 4" xfId="31633" xr:uid="{00000000-0005-0000-0000-0000BE8C0000}"/>
    <cellStyle name="표준 2 2 2 3 5" xfId="3099" xr:uid="{00000000-0005-0000-0000-0000BF8C0000}"/>
    <cellStyle name="표준 2 2 2 3 5 2" xfId="3292" xr:uid="{00000000-0005-0000-0000-0000C08C0000}"/>
    <cellStyle name="표준 2 2 2 3 5 2 2" xfId="28500" xr:uid="{00000000-0005-0000-0000-0000C18C0000}"/>
    <cellStyle name="표준 2 2 2 3 5 2 2 2" xfId="40263" xr:uid="{00000000-0005-0000-0000-0000C28C0000}"/>
    <cellStyle name="표준 2 2 2 3 5 2 3" xfId="31807" xr:uid="{00000000-0005-0000-0000-0000C38C0000}"/>
    <cellStyle name="표준 2 2 2 3 5 3" xfId="25671" xr:uid="{00000000-0005-0000-0000-0000C48C0000}"/>
    <cellStyle name="표준 2 2 2 3 5 3 2" xfId="37448" xr:uid="{00000000-0005-0000-0000-0000C58C0000}"/>
    <cellStyle name="표준 2 2 2 3 5 4" xfId="31657" xr:uid="{00000000-0005-0000-0000-0000C68C0000}"/>
    <cellStyle name="표준 2 2 2 3 6" xfId="3167" xr:uid="{00000000-0005-0000-0000-0000C78C0000}"/>
    <cellStyle name="표준 2 2 2 3 6 2" xfId="3317" xr:uid="{00000000-0005-0000-0000-0000C88C0000}"/>
    <cellStyle name="표준 2 2 2 3 6 2 2" xfId="26715" xr:uid="{00000000-0005-0000-0000-0000C98C0000}"/>
    <cellStyle name="표준 2 2 2 3 6 2 2 2" xfId="38487" xr:uid="{00000000-0005-0000-0000-0000CA8C0000}"/>
    <cellStyle name="표준 2 2 2 3 6 2 3" xfId="31832" xr:uid="{00000000-0005-0000-0000-0000CB8C0000}"/>
    <cellStyle name="표준 2 2 2 3 6 3" xfId="28503" xr:uid="{00000000-0005-0000-0000-0000CC8C0000}"/>
    <cellStyle name="표준 2 2 2 3 6 3 2" xfId="40265" xr:uid="{00000000-0005-0000-0000-0000CD8C0000}"/>
    <cellStyle name="표준 2 2 2 3 6 4" xfId="31682" xr:uid="{00000000-0005-0000-0000-0000CE8C0000}"/>
    <cellStyle name="표준 2 2 2 3 7" xfId="3192" xr:uid="{00000000-0005-0000-0000-0000CF8C0000}"/>
    <cellStyle name="표준 2 2 2 3 7 2" xfId="28661" xr:uid="{00000000-0005-0000-0000-0000D08C0000}"/>
    <cellStyle name="표준 2 2 2 3 7 2 2" xfId="40423" xr:uid="{00000000-0005-0000-0000-0000D18C0000}"/>
    <cellStyle name="표준 2 2 2 3 7 3" xfId="31707" xr:uid="{00000000-0005-0000-0000-0000D28C0000}"/>
    <cellStyle name="표준 2 2 2 3 8" xfId="26681" xr:uid="{00000000-0005-0000-0000-0000D38C0000}"/>
    <cellStyle name="표준 2 2 2 3 8 2" xfId="38453" xr:uid="{00000000-0005-0000-0000-0000D48C0000}"/>
    <cellStyle name="표준 2 2 2 3 9" xfId="31557" xr:uid="{00000000-0005-0000-0000-0000D58C0000}"/>
    <cellStyle name="표준 2 2 2 4" xfId="2924" xr:uid="{00000000-0005-0000-0000-0000D68C0000}"/>
    <cellStyle name="표준 2 2 3" xfId="2775" xr:uid="{00000000-0005-0000-0000-0000D78C0000}"/>
    <cellStyle name="표준 2 2 3 2" xfId="2833" xr:uid="{00000000-0005-0000-0000-0000D88C0000}"/>
    <cellStyle name="표준 2 2 3 2 2" xfId="3045" xr:uid="{00000000-0005-0000-0000-0000D98C0000}"/>
    <cellStyle name="표준 2 2 3 2 2 2" xfId="3238" xr:uid="{00000000-0005-0000-0000-0000DA8C0000}"/>
    <cellStyle name="표준 2 2 3 2 2 2 2" xfId="28217" xr:uid="{00000000-0005-0000-0000-0000DB8C0000}"/>
    <cellStyle name="표준 2 2 3 2 2 2 2 2" xfId="39980" xr:uid="{00000000-0005-0000-0000-0000DC8C0000}"/>
    <cellStyle name="표준 2 2 3 2 2 2 3" xfId="31753" xr:uid="{00000000-0005-0000-0000-0000DD8C0000}"/>
    <cellStyle name="표준 2 2 3 2 2 3" xfId="28494" xr:uid="{00000000-0005-0000-0000-0000DE8C0000}"/>
    <cellStyle name="표준 2 2 3 2 2 3 2" xfId="40257" xr:uid="{00000000-0005-0000-0000-0000DF8C0000}"/>
    <cellStyle name="표준 2 2 3 2 2 4" xfId="31603" xr:uid="{00000000-0005-0000-0000-0000E08C0000}"/>
    <cellStyle name="표준 2 2 3 2 3" xfId="3046" xr:uid="{00000000-0005-0000-0000-0000E18C0000}"/>
    <cellStyle name="표준 2 2 3 2 3 2" xfId="3239" xr:uid="{00000000-0005-0000-0000-0000E28C0000}"/>
    <cellStyle name="표준 2 2 3 2 3 2 2" xfId="26925" xr:uid="{00000000-0005-0000-0000-0000E38C0000}"/>
    <cellStyle name="표준 2 2 3 2 3 2 2 2" xfId="38696" xr:uid="{00000000-0005-0000-0000-0000E48C0000}"/>
    <cellStyle name="표준 2 2 3 2 3 2 3" xfId="31754" xr:uid="{00000000-0005-0000-0000-0000E58C0000}"/>
    <cellStyle name="표준 2 2 3 2 3 3" xfId="27595" xr:uid="{00000000-0005-0000-0000-0000E68C0000}"/>
    <cellStyle name="표준 2 2 3 2 3 3 2" xfId="39360" xr:uid="{00000000-0005-0000-0000-0000E78C0000}"/>
    <cellStyle name="표준 2 2 3 2 3 4" xfId="31604" xr:uid="{00000000-0005-0000-0000-0000E88C0000}"/>
    <cellStyle name="표준 2 2 3 2 4" xfId="3083" xr:uid="{00000000-0005-0000-0000-0000E98C0000}"/>
    <cellStyle name="표준 2 2 3 2 4 2" xfId="3276" xr:uid="{00000000-0005-0000-0000-0000EA8C0000}"/>
    <cellStyle name="표준 2 2 3 2 4 2 2" xfId="27680" xr:uid="{00000000-0005-0000-0000-0000EB8C0000}"/>
    <cellStyle name="표준 2 2 3 2 4 2 2 2" xfId="39443" xr:uid="{00000000-0005-0000-0000-0000EC8C0000}"/>
    <cellStyle name="표준 2 2 3 2 4 2 3" xfId="31791" xr:uid="{00000000-0005-0000-0000-0000ED8C0000}"/>
    <cellStyle name="표준 2 2 3 2 4 3" xfId="28575" xr:uid="{00000000-0005-0000-0000-0000EE8C0000}"/>
    <cellStyle name="표준 2 2 3 2 4 3 2" xfId="40337" xr:uid="{00000000-0005-0000-0000-0000EF8C0000}"/>
    <cellStyle name="표준 2 2 3 2 4 4" xfId="31641" xr:uid="{00000000-0005-0000-0000-0000F08C0000}"/>
    <cellStyle name="표준 2 2 3 2 5" xfId="3107" xr:uid="{00000000-0005-0000-0000-0000F18C0000}"/>
    <cellStyle name="표준 2 2 3 2 5 2" xfId="3300" xr:uid="{00000000-0005-0000-0000-0000F28C0000}"/>
    <cellStyle name="표준 2 2 3 2 5 2 2" xfId="26883" xr:uid="{00000000-0005-0000-0000-0000F38C0000}"/>
    <cellStyle name="표준 2 2 3 2 5 2 2 2" xfId="38655" xr:uid="{00000000-0005-0000-0000-0000F48C0000}"/>
    <cellStyle name="표준 2 2 3 2 5 2 3" xfId="31815" xr:uid="{00000000-0005-0000-0000-0000F58C0000}"/>
    <cellStyle name="표준 2 2 3 2 5 3" xfId="26756" xr:uid="{00000000-0005-0000-0000-0000F68C0000}"/>
    <cellStyle name="표준 2 2 3 2 5 3 2" xfId="38528" xr:uid="{00000000-0005-0000-0000-0000F78C0000}"/>
    <cellStyle name="표준 2 2 3 2 5 4" xfId="31665" xr:uid="{00000000-0005-0000-0000-0000F88C0000}"/>
    <cellStyle name="표준 2 2 3 2 6" xfId="3175" xr:uid="{00000000-0005-0000-0000-0000F98C0000}"/>
    <cellStyle name="표준 2 2 3 2 6 2" xfId="3325" xr:uid="{00000000-0005-0000-0000-0000FA8C0000}"/>
    <cellStyle name="표준 2 2 3 2 6 2 2" xfId="28415" xr:uid="{00000000-0005-0000-0000-0000FB8C0000}"/>
    <cellStyle name="표준 2 2 3 2 6 2 2 2" xfId="40178" xr:uid="{00000000-0005-0000-0000-0000FC8C0000}"/>
    <cellStyle name="표준 2 2 3 2 6 2 3" xfId="31840" xr:uid="{00000000-0005-0000-0000-0000FD8C0000}"/>
    <cellStyle name="표준 2 2 3 2 6 3" xfId="27290" xr:uid="{00000000-0005-0000-0000-0000FE8C0000}"/>
    <cellStyle name="표준 2 2 3 2 6 3 2" xfId="39058" xr:uid="{00000000-0005-0000-0000-0000FF8C0000}"/>
    <cellStyle name="표준 2 2 3 2 6 4" xfId="31690" xr:uid="{00000000-0005-0000-0000-0000008D0000}"/>
    <cellStyle name="표준 2 2 3 2 7" xfId="3200" xr:uid="{00000000-0005-0000-0000-0000018D0000}"/>
    <cellStyle name="표준 2 2 3 2 7 2" xfId="28285" xr:uid="{00000000-0005-0000-0000-0000028D0000}"/>
    <cellStyle name="표준 2 2 3 2 7 2 2" xfId="40048" xr:uid="{00000000-0005-0000-0000-0000038D0000}"/>
    <cellStyle name="표준 2 2 3 2 7 3" xfId="31715" xr:uid="{00000000-0005-0000-0000-0000048D0000}"/>
    <cellStyle name="표준 2 2 3 2 8" xfId="3007" xr:uid="{00000000-0005-0000-0000-0000058D0000}"/>
    <cellStyle name="표준 2 2 3 2 8 2" xfId="28871" xr:uid="{00000000-0005-0000-0000-0000068D0000}"/>
    <cellStyle name="표준 2 2 3 2 8 2 2" xfId="40631" xr:uid="{00000000-0005-0000-0000-0000078D0000}"/>
    <cellStyle name="표준 2 2 3 2 8 3" xfId="31565" xr:uid="{00000000-0005-0000-0000-0000088D0000}"/>
    <cellStyle name="표준 2 2 3 3" xfId="2988" xr:uid="{00000000-0005-0000-0000-0000098D0000}"/>
    <cellStyle name="표준 2 2 3 4" xfId="9358" xr:uid="{00000000-0005-0000-0000-00000A8D0000}"/>
    <cellStyle name="표준 2 2 4" xfId="2839" xr:uid="{00000000-0005-0000-0000-00000B8D0000}"/>
    <cellStyle name="표준 2 2 4 2" xfId="3047" xr:uid="{00000000-0005-0000-0000-00000C8D0000}"/>
    <cellStyle name="표준 2 2 4 2 2" xfId="3240" xr:uid="{00000000-0005-0000-0000-00000D8D0000}"/>
    <cellStyle name="표준 2 2 4 2 2 2" xfId="25224" xr:uid="{00000000-0005-0000-0000-00000E8D0000}"/>
    <cellStyle name="표준 2 2 4 2 2 2 2" xfId="37019" xr:uid="{00000000-0005-0000-0000-00000F8D0000}"/>
    <cellStyle name="표준 2 2 4 2 2 3" xfId="31755" xr:uid="{00000000-0005-0000-0000-0000108D0000}"/>
    <cellStyle name="표준 2 2 4 2 3" xfId="24859" xr:uid="{00000000-0005-0000-0000-0000118D0000}"/>
    <cellStyle name="표준 2 2 4 2 3 2" xfId="36673" xr:uid="{00000000-0005-0000-0000-0000128D0000}"/>
    <cellStyle name="표준 2 2 4 2 4" xfId="31605" xr:uid="{00000000-0005-0000-0000-0000138D0000}"/>
    <cellStyle name="표준 2 2 4 3" xfId="3048" xr:uid="{00000000-0005-0000-0000-0000148D0000}"/>
    <cellStyle name="표준 2 2 4 3 2" xfId="3241" xr:uid="{00000000-0005-0000-0000-0000158D0000}"/>
    <cellStyle name="표준 2 2 4 3 2 2" xfId="25253" xr:uid="{00000000-0005-0000-0000-0000168D0000}"/>
    <cellStyle name="표준 2 2 4 3 2 2 2" xfId="37048" xr:uid="{00000000-0005-0000-0000-0000178D0000}"/>
    <cellStyle name="표준 2 2 4 3 2 3" xfId="31756" xr:uid="{00000000-0005-0000-0000-0000188D0000}"/>
    <cellStyle name="표준 2 2 4 3 3" xfId="28001" xr:uid="{00000000-0005-0000-0000-0000198D0000}"/>
    <cellStyle name="표준 2 2 4 3 3 2" xfId="39764" xr:uid="{00000000-0005-0000-0000-00001A8D0000}"/>
    <cellStyle name="표준 2 2 4 3 4" xfId="31606" xr:uid="{00000000-0005-0000-0000-00001B8D0000}"/>
    <cellStyle name="표준 2 2 4 4" xfId="3071" xr:uid="{00000000-0005-0000-0000-00001C8D0000}"/>
    <cellStyle name="표준 2 2 4 4 2" xfId="3264" xr:uid="{00000000-0005-0000-0000-00001D8D0000}"/>
    <cellStyle name="표준 2 2 4 4 2 2" xfId="28321" xr:uid="{00000000-0005-0000-0000-00001E8D0000}"/>
    <cellStyle name="표준 2 2 4 4 2 2 2" xfId="40084" xr:uid="{00000000-0005-0000-0000-00001F8D0000}"/>
    <cellStyle name="표준 2 2 4 4 2 3" xfId="31779" xr:uid="{00000000-0005-0000-0000-0000208D0000}"/>
    <cellStyle name="표준 2 2 4 4 3" xfId="30030" xr:uid="{00000000-0005-0000-0000-0000218D0000}"/>
    <cellStyle name="표준 2 2 4 4 3 2" xfId="41790" xr:uid="{00000000-0005-0000-0000-0000228D0000}"/>
    <cellStyle name="표준 2 2 4 4 4" xfId="31629" xr:uid="{00000000-0005-0000-0000-0000238D0000}"/>
    <cellStyle name="표준 2 2 4 5" xfId="3095" xr:uid="{00000000-0005-0000-0000-0000248D0000}"/>
    <cellStyle name="표준 2 2 4 5 2" xfId="3288" xr:uid="{00000000-0005-0000-0000-0000258D0000}"/>
    <cellStyle name="표준 2 2 4 5 2 2" xfId="25519" xr:uid="{00000000-0005-0000-0000-0000268D0000}"/>
    <cellStyle name="표준 2 2 4 5 2 2 2" xfId="37307" xr:uid="{00000000-0005-0000-0000-0000278D0000}"/>
    <cellStyle name="표준 2 2 4 5 2 3" xfId="31803" xr:uid="{00000000-0005-0000-0000-0000288D0000}"/>
    <cellStyle name="표준 2 2 4 5 3" xfId="26689" xr:uid="{00000000-0005-0000-0000-0000298D0000}"/>
    <cellStyle name="표준 2 2 4 5 3 2" xfId="38461" xr:uid="{00000000-0005-0000-0000-00002A8D0000}"/>
    <cellStyle name="표준 2 2 4 5 4" xfId="31653" xr:uid="{00000000-0005-0000-0000-00002B8D0000}"/>
    <cellStyle name="표준 2 2 4 6" xfId="3163" xr:uid="{00000000-0005-0000-0000-00002C8D0000}"/>
    <cellStyle name="표준 2 2 4 6 2" xfId="3313" xr:uid="{00000000-0005-0000-0000-00002D8D0000}"/>
    <cellStyle name="표준 2 2 4 6 2 2" xfId="28000" xr:uid="{00000000-0005-0000-0000-00002E8D0000}"/>
    <cellStyle name="표준 2 2 4 6 2 2 2" xfId="39763" xr:uid="{00000000-0005-0000-0000-00002F8D0000}"/>
    <cellStyle name="표준 2 2 4 6 2 3" xfId="31828" xr:uid="{00000000-0005-0000-0000-0000308D0000}"/>
    <cellStyle name="표준 2 2 4 6 3" xfId="28291" xr:uid="{00000000-0005-0000-0000-0000318D0000}"/>
    <cellStyle name="표준 2 2 4 6 3 2" xfId="40054" xr:uid="{00000000-0005-0000-0000-0000328D0000}"/>
    <cellStyle name="표준 2 2 4 6 4" xfId="31678" xr:uid="{00000000-0005-0000-0000-0000338D0000}"/>
    <cellStyle name="표준 2 2 4 7" xfId="3188" xr:uid="{00000000-0005-0000-0000-0000348D0000}"/>
    <cellStyle name="표준 2 2 4 7 2" xfId="25561" xr:uid="{00000000-0005-0000-0000-0000358D0000}"/>
    <cellStyle name="표준 2 2 4 7 2 2" xfId="37340" xr:uid="{00000000-0005-0000-0000-0000368D0000}"/>
    <cellStyle name="표준 2 2 4 7 3" xfId="31703" xr:uid="{00000000-0005-0000-0000-0000378D0000}"/>
    <cellStyle name="표준 2 2 4 8" xfId="2976" xr:uid="{00000000-0005-0000-0000-0000388D0000}"/>
    <cellStyle name="표준 2 2 4 8 2" xfId="28628" xr:uid="{00000000-0005-0000-0000-0000398D0000}"/>
    <cellStyle name="표준 2 2 4 8 2 2" xfId="40390" xr:uid="{00000000-0005-0000-0000-00003A8D0000}"/>
    <cellStyle name="표준 2 2 4 8 3" xfId="31553" xr:uid="{00000000-0005-0000-0000-00003B8D0000}"/>
    <cellStyle name="표준 2 2 4 9" xfId="23644" xr:uid="{00000000-0005-0000-0000-00003C8D0000}"/>
    <cellStyle name="표준 2 2 5" xfId="2810" xr:uid="{00000000-0005-0000-0000-00003D8D0000}"/>
    <cellStyle name="표준 2 2 6" xfId="2923" xr:uid="{00000000-0005-0000-0000-00003E8D0000}"/>
    <cellStyle name="표준 2 2 7" xfId="1513" xr:uid="{00000000-0005-0000-0000-00003F8D0000}"/>
    <cellStyle name="표준 2 2 8" xfId="24760" xr:uid="{00000000-0005-0000-0000-0000408D0000}"/>
    <cellStyle name="표준 2 2 8 2" xfId="36578" xr:uid="{00000000-0005-0000-0000-0000418D0000}"/>
    <cellStyle name="표준 2 2_11년 사업시행(변경) 계획서(1).xls-최종(화원2-1)" xfId="1515" xr:uid="{00000000-0005-0000-0000-0000428D0000}"/>
    <cellStyle name="표준 2 20" xfId="42170" xr:uid="{00000000-0005-0000-0000-0000438D0000}"/>
    <cellStyle name="표준 2 21" xfId="42171" xr:uid="{00000000-0005-0000-0000-0000448D0000}"/>
    <cellStyle name="표준 2 22" xfId="51" xr:uid="{00000000-0005-0000-0000-0000458D0000}"/>
    <cellStyle name="표준 2 3" xfId="110" xr:uid="{00000000-0005-0000-0000-0000468D0000}"/>
    <cellStyle name="표준 2 3 2" xfId="2799" xr:uid="{00000000-0005-0000-0000-0000478D0000}"/>
    <cellStyle name="표준 2 3 2 2" xfId="3049" xr:uid="{00000000-0005-0000-0000-0000488D0000}"/>
    <cellStyle name="표준 2 3 2 2 2" xfId="3242" xr:uid="{00000000-0005-0000-0000-0000498D0000}"/>
    <cellStyle name="표준 2 3 2 2 2 2" xfId="25417" xr:uid="{00000000-0005-0000-0000-00004A8D0000}"/>
    <cellStyle name="표준 2 3 2 2 2 2 2" xfId="37211" xr:uid="{00000000-0005-0000-0000-00004B8D0000}"/>
    <cellStyle name="표준 2 3 2 2 2 3" xfId="31757" xr:uid="{00000000-0005-0000-0000-00004C8D0000}"/>
    <cellStyle name="표준 2 3 2 2 3" xfId="28741" xr:uid="{00000000-0005-0000-0000-00004D8D0000}"/>
    <cellStyle name="표준 2 3 2 2 3 2" xfId="40503" xr:uid="{00000000-0005-0000-0000-00004E8D0000}"/>
    <cellStyle name="표준 2 3 2 2 4" xfId="31607" xr:uid="{00000000-0005-0000-0000-00004F8D0000}"/>
    <cellStyle name="표준 2 3 2 3" xfId="3050" xr:uid="{00000000-0005-0000-0000-0000508D0000}"/>
    <cellStyle name="표준 2 3 2 3 2" xfId="3243" xr:uid="{00000000-0005-0000-0000-0000518D0000}"/>
    <cellStyle name="표준 2 3 2 3 2 2" xfId="30002" xr:uid="{00000000-0005-0000-0000-0000528D0000}"/>
    <cellStyle name="표준 2 3 2 3 2 2 2" xfId="41762" xr:uid="{00000000-0005-0000-0000-0000538D0000}"/>
    <cellStyle name="표준 2 3 2 3 2 3" xfId="31758" xr:uid="{00000000-0005-0000-0000-0000548D0000}"/>
    <cellStyle name="표준 2 3 2 3 3" xfId="28597" xr:uid="{00000000-0005-0000-0000-0000558D0000}"/>
    <cellStyle name="표준 2 3 2 3 3 2" xfId="40359" xr:uid="{00000000-0005-0000-0000-0000568D0000}"/>
    <cellStyle name="표준 2 3 2 3 4" xfId="31608" xr:uid="{00000000-0005-0000-0000-0000578D0000}"/>
    <cellStyle name="표준 2 3 2 4" xfId="3073" xr:uid="{00000000-0005-0000-0000-0000588D0000}"/>
    <cellStyle name="표준 2 3 2 4 2" xfId="3266" xr:uid="{00000000-0005-0000-0000-0000598D0000}"/>
    <cellStyle name="표준 2 3 2 4 2 2" xfId="25675" xr:uid="{00000000-0005-0000-0000-00005A8D0000}"/>
    <cellStyle name="표준 2 3 2 4 2 2 2" xfId="37452" xr:uid="{00000000-0005-0000-0000-00005B8D0000}"/>
    <cellStyle name="표준 2 3 2 4 2 3" xfId="31781" xr:uid="{00000000-0005-0000-0000-00005C8D0000}"/>
    <cellStyle name="표준 2 3 2 4 3" xfId="28338" xr:uid="{00000000-0005-0000-0000-00005D8D0000}"/>
    <cellStyle name="표준 2 3 2 4 3 2" xfId="40101" xr:uid="{00000000-0005-0000-0000-00005E8D0000}"/>
    <cellStyle name="표준 2 3 2 4 4" xfId="31631" xr:uid="{00000000-0005-0000-0000-00005F8D0000}"/>
    <cellStyle name="표준 2 3 2 5" xfId="3097" xr:uid="{00000000-0005-0000-0000-0000608D0000}"/>
    <cellStyle name="표준 2 3 2 5 2" xfId="3290" xr:uid="{00000000-0005-0000-0000-0000618D0000}"/>
    <cellStyle name="표준 2 3 2 5 2 2" xfId="30150" xr:uid="{00000000-0005-0000-0000-0000628D0000}"/>
    <cellStyle name="표준 2 3 2 5 2 2 2" xfId="41908" xr:uid="{00000000-0005-0000-0000-0000638D0000}"/>
    <cellStyle name="표준 2 3 2 5 2 3" xfId="31805" xr:uid="{00000000-0005-0000-0000-0000648D0000}"/>
    <cellStyle name="표준 2 3 2 5 3" xfId="29910" xr:uid="{00000000-0005-0000-0000-0000658D0000}"/>
    <cellStyle name="표준 2 3 2 5 3 2" xfId="41670" xr:uid="{00000000-0005-0000-0000-0000668D0000}"/>
    <cellStyle name="표준 2 3 2 5 4" xfId="31655" xr:uid="{00000000-0005-0000-0000-0000678D0000}"/>
    <cellStyle name="표준 2 3 2 6" xfId="3165" xr:uid="{00000000-0005-0000-0000-0000688D0000}"/>
    <cellStyle name="표준 2 3 2 6 2" xfId="3315" xr:uid="{00000000-0005-0000-0000-0000698D0000}"/>
    <cellStyle name="표준 2 3 2 6 2 2" xfId="30391" xr:uid="{00000000-0005-0000-0000-00006A8D0000}"/>
    <cellStyle name="표준 2 3 2 6 2 2 2" xfId="42141" xr:uid="{00000000-0005-0000-0000-00006B8D0000}"/>
    <cellStyle name="표준 2 3 2 6 2 3" xfId="31830" xr:uid="{00000000-0005-0000-0000-00006C8D0000}"/>
    <cellStyle name="표준 2 3 2 6 3" xfId="25013" xr:uid="{00000000-0005-0000-0000-00006D8D0000}"/>
    <cellStyle name="표준 2 3 2 6 3 2" xfId="36812" xr:uid="{00000000-0005-0000-0000-00006E8D0000}"/>
    <cellStyle name="표준 2 3 2 6 4" xfId="31680" xr:uid="{00000000-0005-0000-0000-00006F8D0000}"/>
    <cellStyle name="표준 2 3 2 7" xfId="3190" xr:uid="{00000000-0005-0000-0000-0000708D0000}"/>
    <cellStyle name="표준 2 3 2 7 2" xfId="30132" xr:uid="{00000000-0005-0000-0000-0000718D0000}"/>
    <cellStyle name="표준 2 3 2 7 2 2" xfId="41890" xr:uid="{00000000-0005-0000-0000-0000728D0000}"/>
    <cellStyle name="표준 2 3 2 7 3" xfId="31705" xr:uid="{00000000-0005-0000-0000-0000738D0000}"/>
    <cellStyle name="표준 2 3 2 8" xfId="2978" xr:uid="{00000000-0005-0000-0000-0000748D0000}"/>
    <cellStyle name="표준 2 3 2 8 2" xfId="28573" xr:uid="{00000000-0005-0000-0000-0000758D0000}"/>
    <cellStyle name="표준 2 3 2 8 2 2" xfId="40335" xr:uid="{00000000-0005-0000-0000-0000768D0000}"/>
    <cellStyle name="표준 2 3 2 8 3" xfId="31555" xr:uid="{00000000-0005-0000-0000-0000778D0000}"/>
    <cellStyle name="표준 2 3 2 9" xfId="9359" xr:uid="{00000000-0005-0000-0000-0000788D0000}"/>
    <cellStyle name="표준 2 3 3" xfId="3009" xr:uid="{00000000-0005-0000-0000-0000798D0000}"/>
    <cellStyle name="표준 2 3 3 10" xfId="31567" xr:uid="{00000000-0005-0000-0000-00007A8D0000}"/>
    <cellStyle name="표준 2 3 3 2" xfId="3051" xr:uid="{00000000-0005-0000-0000-00007B8D0000}"/>
    <cellStyle name="표준 2 3 3 2 2" xfId="3244" xr:uid="{00000000-0005-0000-0000-00007C8D0000}"/>
    <cellStyle name="표준 2 3 3 2 2 2" xfId="26543" xr:uid="{00000000-0005-0000-0000-00007D8D0000}"/>
    <cellStyle name="표준 2 3 3 2 2 2 2" xfId="38315" xr:uid="{00000000-0005-0000-0000-00007E8D0000}"/>
    <cellStyle name="표준 2 3 3 2 2 3" xfId="31759" xr:uid="{00000000-0005-0000-0000-00007F8D0000}"/>
    <cellStyle name="표준 2 3 3 2 3" xfId="27343" xr:uid="{00000000-0005-0000-0000-0000808D0000}"/>
    <cellStyle name="표준 2 3 3 2 3 2" xfId="39111" xr:uid="{00000000-0005-0000-0000-0000818D0000}"/>
    <cellStyle name="표준 2 3 3 2 4" xfId="31609" xr:uid="{00000000-0005-0000-0000-0000828D0000}"/>
    <cellStyle name="표준 2 3 3 3" xfId="3052" xr:uid="{00000000-0005-0000-0000-0000838D0000}"/>
    <cellStyle name="표준 2 3 3 3 2" xfId="3245" xr:uid="{00000000-0005-0000-0000-0000848D0000}"/>
    <cellStyle name="표준 2 3 3 3 2 2" xfId="28538" xr:uid="{00000000-0005-0000-0000-0000858D0000}"/>
    <cellStyle name="표준 2 3 3 3 2 2 2" xfId="40300" xr:uid="{00000000-0005-0000-0000-0000868D0000}"/>
    <cellStyle name="표준 2 3 3 3 2 3" xfId="31760" xr:uid="{00000000-0005-0000-0000-0000878D0000}"/>
    <cellStyle name="표준 2 3 3 3 3" xfId="26926" xr:uid="{00000000-0005-0000-0000-0000888D0000}"/>
    <cellStyle name="표준 2 3 3 3 3 2" xfId="38697" xr:uid="{00000000-0005-0000-0000-0000898D0000}"/>
    <cellStyle name="표준 2 3 3 3 4" xfId="31610" xr:uid="{00000000-0005-0000-0000-00008A8D0000}"/>
    <cellStyle name="표준 2 3 3 4" xfId="3085" xr:uid="{00000000-0005-0000-0000-00008B8D0000}"/>
    <cellStyle name="표준 2 3 3 4 2" xfId="3278" xr:uid="{00000000-0005-0000-0000-00008C8D0000}"/>
    <cellStyle name="표준 2 3 3 4 2 2" xfId="27196" xr:uid="{00000000-0005-0000-0000-00008D8D0000}"/>
    <cellStyle name="표준 2 3 3 4 2 2 2" xfId="38966" xr:uid="{00000000-0005-0000-0000-00008E8D0000}"/>
    <cellStyle name="표준 2 3 3 4 2 3" xfId="31793" xr:uid="{00000000-0005-0000-0000-00008F8D0000}"/>
    <cellStyle name="표준 2 3 3 4 3" xfId="25394" xr:uid="{00000000-0005-0000-0000-0000908D0000}"/>
    <cellStyle name="표준 2 3 3 4 3 2" xfId="37188" xr:uid="{00000000-0005-0000-0000-0000918D0000}"/>
    <cellStyle name="표준 2 3 3 4 4" xfId="31643" xr:uid="{00000000-0005-0000-0000-0000928D0000}"/>
    <cellStyle name="표준 2 3 3 5" xfId="3109" xr:uid="{00000000-0005-0000-0000-0000938D0000}"/>
    <cellStyle name="표준 2 3 3 5 2" xfId="3302" xr:uid="{00000000-0005-0000-0000-0000948D0000}"/>
    <cellStyle name="표준 2 3 3 5 2 2" xfId="30298" xr:uid="{00000000-0005-0000-0000-0000958D0000}"/>
    <cellStyle name="표준 2 3 3 5 2 2 2" xfId="42049" xr:uid="{00000000-0005-0000-0000-0000968D0000}"/>
    <cellStyle name="표준 2 3 3 5 2 3" xfId="31817" xr:uid="{00000000-0005-0000-0000-0000978D0000}"/>
    <cellStyle name="표준 2 3 3 5 3" xfId="27208" xr:uid="{00000000-0005-0000-0000-0000988D0000}"/>
    <cellStyle name="표준 2 3 3 5 3 2" xfId="38978" xr:uid="{00000000-0005-0000-0000-0000998D0000}"/>
    <cellStyle name="표준 2 3 3 5 4" xfId="31667" xr:uid="{00000000-0005-0000-0000-00009A8D0000}"/>
    <cellStyle name="표준 2 3 3 6" xfId="3177" xr:uid="{00000000-0005-0000-0000-00009B8D0000}"/>
    <cellStyle name="표준 2 3 3 6 2" xfId="3327" xr:uid="{00000000-0005-0000-0000-00009C8D0000}"/>
    <cellStyle name="표준 2 3 3 6 2 2" xfId="27483" xr:uid="{00000000-0005-0000-0000-00009D8D0000}"/>
    <cellStyle name="표준 2 3 3 6 2 2 2" xfId="39249" xr:uid="{00000000-0005-0000-0000-00009E8D0000}"/>
    <cellStyle name="표준 2 3 3 6 2 3" xfId="31842" xr:uid="{00000000-0005-0000-0000-00009F8D0000}"/>
    <cellStyle name="표준 2 3 3 6 3" xfId="26478" xr:uid="{00000000-0005-0000-0000-0000A08D0000}"/>
    <cellStyle name="표준 2 3 3 6 3 2" xfId="38250" xr:uid="{00000000-0005-0000-0000-0000A18D0000}"/>
    <cellStyle name="표준 2 3 3 6 4" xfId="31692" xr:uid="{00000000-0005-0000-0000-0000A28D0000}"/>
    <cellStyle name="표준 2 3 3 7" xfId="3202" xr:uid="{00000000-0005-0000-0000-0000A38D0000}"/>
    <cellStyle name="표준 2 3 3 7 2" xfId="27279" xr:uid="{00000000-0005-0000-0000-0000A48D0000}"/>
    <cellStyle name="표준 2 3 3 7 2 2" xfId="39047" xr:uid="{00000000-0005-0000-0000-0000A58D0000}"/>
    <cellStyle name="표준 2 3 3 7 3" xfId="31717" xr:uid="{00000000-0005-0000-0000-0000A68D0000}"/>
    <cellStyle name="표준 2 3 3 8" xfId="9360" xr:uid="{00000000-0005-0000-0000-0000A78D0000}"/>
    <cellStyle name="표준 2 3 3 9" xfId="27579" xr:uid="{00000000-0005-0000-0000-0000A88D0000}"/>
    <cellStyle name="표준 2 3 3 9 2" xfId="39344" xr:uid="{00000000-0005-0000-0000-0000A98D0000}"/>
    <cellStyle name="표준 2 3 4" xfId="2925" xr:uid="{00000000-0005-0000-0000-0000AA8D0000}"/>
    <cellStyle name="표준 2 3 5" xfId="1516" xr:uid="{00000000-0005-0000-0000-0000AB8D0000}"/>
    <cellStyle name="표준 2 3 6" xfId="24746" xr:uid="{00000000-0005-0000-0000-0000AC8D0000}"/>
    <cellStyle name="표준 2 3 6 2" xfId="36564" xr:uid="{00000000-0005-0000-0000-0000AD8D0000}"/>
    <cellStyle name="표준 2 4" xfId="1517" xr:uid="{00000000-0005-0000-0000-0000AE8D0000}"/>
    <cellStyle name="표준 2 4 2" xfId="2794" xr:uid="{00000000-0005-0000-0000-0000AF8D0000}"/>
    <cellStyle name="표준 2 4 2 2" xfId="3053" xr:uid="{00000000-0005-0000-0000-0000B08D0000}"/>
    <cellStyle name="표준 2 4 2 2 2" xfId="3246" xr:uid="{00000000-0005-0000-0000-0000B18D0000}"/>
    <cellStyle name="표준 2 4 2 2 2 2" xfId="26531" xr:uid="{00000000-0005-0000-0000-0000B28D0000}"/>
    <cellStyle name="표준 2 4 2 2 2 2 2" xfId="38303" xr:uid="{00000000-0005-0000-0000-0000B38D0000}"/>
    <cellStyle name="표준 2 4 2 2 2 3" xfId="31761" xr:uid="{00000000-0005-0000-0000-0000B48D0000}"/>
    <cellStyle name="표준 2 4 2 2 3" xfId="28922" xr:uid="{00000000-0005-0000-0000-0000B58D0000}"/>
    <cellStyle name="표준 2 4 2 2 3 2" xfId="40682" xr:uid="{00000000-0005-0000-0000-0000B68D0000}"/>
    <cellStyle name="표준 2 4 2 2 4" xfId="31611" xr:uid="{00000000-0005-0000-0000-0000B78D0000}"/>
    <cellStyle name="표준 2 4 2 3" xfId="3054" xr:uid="{00000000-0005-0000-0000-0000B88D0000}"/>
    <cellStyle name="표준 2 4 2 3 2" xfId="3247" xr:uid="{00000000-0005-0000-0000-0000B98D0000}"/>
    <cellStyle name="표준 2 4 2 3 2 2" xfId="27689" xr:uid="{00000000-0005-0000-0000-0000BA8D0000}"/>
    <cellStyle name="표준 2 4 2 3 2 2 2" xfId="39452" xr:uid="{00000000-0005-0000-0000-0000BB8D0000}"/>
    <cellStyle name="표준 2 4 2 3 2 3" xfId="31762" xr:uid="{00000000-0005-0000-0000-0000BC8D0000}"/>
    <cellStyle name="표준 2 4 2 3 3" xfId="30114" xr:uid="{00000000-0005-0000-0000-0000BD8D0000}"/>
    <cellStyle name="표준 2 4 2 3 3 2" xfId="41873" xr:uid="{00000000-0005-0000-0000-0000BE8D0000}"/>
    <cellStyle name="표준 2 4 2 3 4" xfId="31612" xr:uid="{00000000-0005-0000-0000-0000BF8D0000}"/>
    <cellStyle name="표준 2 4 2 4" xfId="3089" xr:uid="{00000000-0005-0000-0000-0000C08D0000}"/>
    <cellStyle name="표준 2 4 2 4 2" xfId="3282" xr:uid="{00000000-0005-0000-0000-0000C18D0000}"/>
    <cellStyle name="표준 2 4 2 4 2 2" xfId="26537" xr:uid="{00000000-0005-0000-0000-0000C28D0000}"/>
    <cellStyle name="표준 2 4 2 4 2 2 2" xfId="38309" xr:uid="{00000000-0005-0000-0000-0000C38D0000}"/>
    <cellStyle name="표준 2 4 2 4 2 3" xfId="31797" xr:uid="{00000000-0005-0000-0000-0000C48D0000}"/>
    <cellStyle name="표준 2 4 2 4 3" xfId="27003" xr:uid="{00000000-0005-0000-0000-0000C58D0000}"/>
    <cellStyle name="표준 2 4 2 4 3 2" xfId="38774" xr:uid="{00000000-0005-0000-0000-0000C68D0000}"/>
    <cellStyle name="표준 2 4 2 4 4" xfId="31647" xr:uid="{00000000-0005-0000-0000-0000C78D0000}"/>
    <cellStyle name="표준 2 4 2 5" xfId="3113" xr:uid="{00000000-0005-0000-0000-0000C88D0000}"/>
    <cellStyle name="표준 2 4 2 5 2" xfId="3306" xr:uid="{00000000-0005-0000-0000-0000C98D0000}"/>
    <cellStyle name="표준 2 4 2 5 2 2" xfId="25241" xr:uid="{00000000-0005-0000-0000-0000CA8D0000}"/>
    <cellStyle name="표준 2 4 2 5 2 2 2" xfId="37036" xr:uid="{00000000-0005-0000-0000-0000CB8D0000}"/>
    <cellStyle name="표준 2 4 2 5 2 3" xfId="31821" xr:uid="{00000000-0005-0000-0000-0000CC8D0000}"/>
    <cellStyle name="표준 2 4 2 5 3" xfId="30074" xr:uid="{00000000-0005-0000-0000-0000CD8D0000}"/>
    <cellStyle name="표준 2 4 2 5 3 2" xfId="41834" xr:uid="{00000000-0005-0000-0000-0000CE8D0000}"/>
    <cellStyle name="표준 2 4 2 5 4" xfId="31671" xr:uid="{00000000-0005-0000-0000-0000CF8D0000}"/>
    <cellStyle name="표준 2 4 2 6" xfId="3181" xr:uid="{00000000-0005-0000-0000-0000D08D0000}"/>
    <cellStyle name="표준 2 4 2 6 2" xfId="3331" xr:uid="{00000000-0005-0000-0000-0000D18D0000}"/>
    <cellStyle name="표준 2 4 2 6 2 2" xfId="25333" xr:uid="{00000000-0005-0000-0000-0000D28D0000}"/>
    <cellStyle name="표준 2 4 2 6 2 2 2" xfId="37128" xr:uid="{00000000-0005-0000-0000-0000D38D0000}"/>
    <cellStyle name="표준 2 4 2 6 2 3" xfId="31846" xr:uid="{00000000-0005-0000-0000-0000D48D0000}"/>
    <cellStyle name="표준 2 4 2 6 3" xfId="27288" xr:uid="{00000000-0005-0000-0000-0000D58D0000}"/>
    <cellStyle name="표준 2 4 2 6 3 2" xfId="39056" xr:uid="{00000000-0005-0000-0000-0000D68D0000}"/>
    <cellStyle name="표준 2 4 2 6 4" xfId="31696" xr:uid="{00000000-0005-0000-0000-0000D78D0000}"/>
    <cellStyle name="표준 2 4 2 7" xfId="3206" xr:uid="{00000000-0005-0000-0000-0000D88D0000}"/>
    <cellStyle name="표준 2 4 2 7 2" xfId="26922" xr:uid="{00000000-0005-0000-0000-0000D98D0000}"/>
    <cellStyle name="표준 2 4 2 7 2 2" xfId="38693" xr:uid="{00000000-0005-0000-0000-0000DA8D0000}"/>
    <cellStyle name="표준 2 4 2 7 3" xfId="31721" xr:uid="{00000000-0005-0000-0000-0000DB8D0000}"/>
    <cellStyle name="표준 2 4 2 8" xfId="3013" xr:uid="{00000000-0005-0000-0000-0000DC8D0000}"/>
    <cellStyle name="표준 2 4 2 8 2" xfId="30261" xr:uid="{00000000-0005-0000-0000-0000DD8D0000}"/>
    <cellStyle name="표준 2 4 2 8 2 2" xfId="42014" xr:uid="{00000000-0005-0000-0000-0000DE8D0000}"/>
    <cellStyle name="표준 2 4 2 8 3" xfId="31571" xr:uid="{00000000-0005-0000-0000-0000DF8D0000}"/>
    <cellStyle name="표준 2 4 3" xfId="2926" xr:uid="{00000000-0005-0000-0000-0000E08D0000}"/>
    <cellStyle name="표준 2 5" xfId="1518" xr:uid="{00000000-0005-0000-0000-0000E18D0000}"/>
    <cellStyle name="표준 2 5 2" xfId="2993" xr:uid="{00000000-0005-0000-0000-0000E28D0000}"/>
    <cellStyle name="표준 2 5 2 2" xfId="9362" xr:uid="{00000000-0005-0000-0000-0000E38D0000}"/>
    <cellStyle name="표준 2 5 3" xfId="2992" xr:uid="{00000000-0005-0000-0000-0000E48D0000}"/>
    <cellStyle name="표준 2 5 3 2" xfId="23689" xr:uid="{00000000-0005-0000-0000-0000E58D0000}"/>
    <cellStyle name="표준 2 5 4" xfId="2927" xr:uid="{00000000-0005-0000-0000-0000E68D0000}"/>
    <cellStyle name="표준 2 5 5" xfId="9361" xr:uid="{00000000-0005-0000-0000-0000E78D0000}"/>
    <cellStyle name="표준 2 6" xfId="1519" xr:uid="{00000000-0005-0000-0000-0000E88D0000}"/>
    <cellStyle name="표준 2 6 2" xfId="2996" xr:uid="{00000000-0005-0000-0000-0000E98D0000}"/>
    <cellStyle name="표준 2 6 2 10" xfId="31559" xr:uid="{00000000-0005-0000-0000-0000EA8D0000}"/>
    <cellStyle name="표준 2 6 2 2" xfId="3055" xr:uid="{00000000-0005-0000-0000-0000EB8D0000}"/>
    <cellStyle name="표준 2 6 2 2 2" xfId="3248" xr:uid="{00000000-0005-0000-0000-0000EC8D0000}"/>
    <cellStyle name="표준 2 6 2 2 2 2" xfId="28378" xr:uid="{00000000-0005-0000-0000-0000ED8D0000}"/>
    <cellStyle name="표준 2 6 2 2 2 2 2" xfId="40141" xr:uid="{00000000-0005-0000-0000-0000EE8D0000}"/>
    <cellStyle name="표준 2 6 2 2 2 3" xfId="31763" xr:uid="{00000000-0005-0000-0000-0000EF8D0000}"/>
    <cellStyle name="표준 2 6 2 2 3" xfId="27466" xr:uid="{00000000-0005-0000-0000-0000F08D0000}"/>
    <cellStyle name="표준 2 6 2 2 3 2" xfId="39232" xr:uid="{00000000-0005-0000-0000-0000F18D0000}"/>
    <cellStyle name="표준 2 6 2 2 4" xfId="31613" xr:uid="{00000000-0005-0000-0000-0000F28D0000}"/>
    <cellStyle name="표준 2 6 2 3" xfId="3056" xr:uid="{00000000-0005-0000-0000-0000F38D0000}"/>
    <cellStyle name="표준 2 6 2 3 2" xfId="3249" xr:uid="{00000000-0005-0000-0000-0000F48D0000}"/>
    <cellStyle name="표준 2 6 2 3 2 2" xfId="28264" xr:uid="{00000000-0005-0000-0000-0000F58D0000}"/>
    <cellStyle name="표준 2 6 2 3 2 2 2" xfId="40027" xr:uid="{00000000-0005-0000-0000-0000F68D0000}"/>
    <cellStyle name="표준 2 6 2 3 2 3" xfId="31764" xr:uid="{00000000-0005-0000-0000-0000F78D0000}"/>
    <cellStyle name="표준 2 6 2 3 3" xfId="26359" xr:uid="{00000000-0005-0000-0000-0000F88D0000}"/>
    <cellStyle name="표준 2 6 2 3 3 2" xfId="38131" xr:uid="{00000000-0005-0000-0000-0000F98D0000}"/>
    <cellStyle name="표준 2 6 2 3 4" xfId="31614" xr:uid="{00000000-0005-0000-0000-0000FA8D0000}"/>
    <cellStyle name="표준 2 6 2 4" xfId="3077" xr:uid="{00000000-0005-0000-0000-0000FB8D0000}"/>
    <cellStyle name="표준 2 6 2 4 2" xfId="3270" xr:uid="{00000000-0005-0000-0000-0000FC8D0000}"/>
    <cellStyle name="표준 2 6 2 4 2 2" xfId="30032" xr:uid="{00000000-0005-0000-0000-0000FD8D0000}"/>
    <cellStyle name="표준 2 6 2 4 2 2 2" xfId="41792" xr:uid="{00000000-0005-0000-0000-0000FE8D0000}"/>
    <cellStyle name="표준 2 6 2 4 2 3" xfId="31785" xr:uid="{00000000-0005-0000-0000-0000FF8D0000}"/>
    <cellStyle name="표준 2 6 2 4 3" xfId="26356" xr:uid="{00000000-0005-0000-0000-0000008E0000}"/>
    <cellStyle name="표준 2 6 2 4 3 2" xfId="38128" xr:uid="{00000000-0005-0000-0000-0000018E0000}"/>
    <cellStyle name="표준 2 6 2 4 4" xfId="31635" xr:uid="{00000000-0005-0000-0000-0000028E0000}"/>
    <cellStyle name="표준 2 6 2 5" xfId="3101" xr:uid="{00000000-0005-0000-0000-0000038E0000}"/>
    <cellStyle name="표준 2 6 2 5 2" xfId="3294" xr:uid="{00000000-0005-0000-0000-0000048E0000}"/>
    <cellStyle name="표준 2 6 2 5 2 2" xfId="28289" xr:uid="{00000000-0005-0000-0000-0000058E0000}"/>
    <cellStyle name="표준 2 6 2 5 2 2 2" xfId="40052" xr:uid="{00000000-0005-0000-0000-0000068E0000}"/>
    <cellStyle name="표준 2 6 2 5 2 3" xfId="31809" xr:uid="{00000000-0005-0000-0000-0000078E0000}"/>
    <cellStyle name="표준 2 6 2 5 3" xfId="27980" xr:uid="{00000000-0005-0000-0000-0000088E0000}"/>
    <cellStyle name="표준 2 6 2 5 3 2" xfId="39743" xr:uid="{00000000-0005-0000-0000-0000098E0000}"/>
    <cellStyle name="표준 2 6 2 5 4" xfId="31659" xr:uid="{00000000-0005-0000-0000-00000A8E0000}"/>
    <cellStyle name="표준 2 6 2 6" xfId="3169" xr:uid="{00000000-0005-0000-0000-00000B8E0000}"/>
    <cellStyle name="표준 2 6 2 6 2" xfId="3319" xr:uid="{00000000-0005-0000-0000-00000C8E0000}"/>
    <cellStyle name="표준 2 6 2 6 2 2" xfId="27378" xr:uid="{00000000-0005-0000-0000-00000D8E0000}"/>
    <cellStyle name="표준 2 6 2 6 2 2 2" xfId="39146" xr:uid="{00000000-0005-0000-0000-00000E8E0000}"/>
    <cellStyle name="표준 2 6 2 6 2 3" xfId="31834" xr:uid="{00000000-0005-0000-0000-00000F8E0000}"/>
    <cellStyle name="표준 2 6 2 6 3" xfId="24857" xr:uid="{00000000-0005-0000-0000-0000108E0000}"/>
    <cellStyle name="표준 2 6 2 6 3 2" xfId="36671" xr:uid="{00000000-0005-0000-0000-0000118E0000}"/>
    <cellStyle name="표준 2 6 2 6 4" xfId="31684" xr:uid="{00000000-0005-0000-0000-0000128E0000}"/>
    <cellStyle name="표준 2 6 2 7" xfId="3194" xr:uid="{00000000-0005-0000-0000-0000138E0000}"/>
    <cellStyle name="표준 2 6 2 7 2" xfId="29945" xr:uid="{00000000-0005-0000-0000-0000148E0000}"/>
    <cellStyle name="표준 2 6 2 7 2 2" xfId="41705" xr:uid="{00000000-0005-0000-0000-0000158E0000}"/>
    <cellStyle name="표준 2 6 2 7 3" xfId="31709" xr:uid="{00000000-0005-0000-0000-0000168E0000}"/>
    <cellStyle name="표준 2 6 2 8" xfId="23643" xr:uid="{00000000-0005-0000-0000-0000178E0000}"/>
    <cellStyle name="표준 2 6 2 9" xfId="28014" xr:uid="{00000000-0005-0000-0000-0000188E0000}"/>
    <cellStyle name="표준 2 6 2 9 2" xfId="39777" xr:uid="{00000000-0005-0000-0000-0000198E0000}"/>
    <cellStyle name="표준 2 6 3" xfId="2928" xr:uid="{00000000-0005-0000-0000-00001A8E0000}"/>
    <cellStyle name="표준 2 6 4" xfId="1549" xr:uid="{00000000-0005-0000-0000-00001B8E0000}"/>
    <cellStyle name="표준 2 6 5" xfId="9363" xr:uid="{00000000-0005-0000-0000-00001C8E0000}"/>
    <cellStyle name="표준 2 7" xfId="2209" xr:uid="{00000000-0005-0000-0000-00001D8E0000}"/>
    <cellStyle name="표준 2 7 2" xfId="2995" xr:uid="{00000000-0005-0000-0000-00001E8E0000}"/>
    <cellStyle name="표준 2 7 3" xfId="3002" xr:uid="{00000000-0005-0000-0000-00001F8E0000}"/>
    <cellStyle name="표준 2 7 3 2" xfId="3057" xr:uid="{00000000-0005-0000-0000-0000208E0000}"/>
    <cellStyle name="표준 2 7 3 2 2" xfId="3250" xr:uid="{00000000-0005-0000-0000-0000218E0000}"/>
    <cellStyle name="표준 2 7 3 2 2 2" xfId="30377" xr:uid="{00000000-0005-0000-0000-0000228E0000}"/>
    <cellStyle name="표준 2 7 3 2 2 2 2" xfId="42127" xr:uid="{00000000-0005-0000-0000-0000238E0000}"/>
    <cellStyle name="표준 2 7 3 2 2 3" xfId="31765" xr:uid="{00000000-0005-0000-0000-0000248E0000}"/>
    <cellStyle name="표준 2 7 3 2 3" xfId="24884" xr:uid="{00000000-0005-0000-0000-0000258E0000}"/>
    <cellStyle name="표준 2 7 3 2 3 2" xfId="36697" xr:uid="{00000000-0005-0000-0000-0000268E0000}"/>
    <cellStyle name="표준 2 7 3 2 4" xfId="31615" xr:uid="{00000000-0005-0000-0000-0000278E0000}"/>
    <cellStyle name="표준 2 7 3 3" xfId="3058" xr:uid="{00000000-0005-0000-0000-0000288E0000}"/>
    <cellStyle name="표준 2 7 3 3 2" xfId="3251" xr:uid="{00000000-0005-0000-0000-0000298E0000}"/>
    <cellStyle name="표준 2 7 3 3 2 2" xfId="25479" xr:uid="{00000000-0005-0000-0000-00002A8E0000}"/>
    <cellStyle name="표준 2 7 3 3 2 2 2" xfId="37271" xr:uid="{00000000-0005-0000-0000-00002B8E0000}"/>
    <cellStyle name="표준 2 7 3 3 2 3" xfId="31766" xr:uid="{00000000-0005-0000-0000-00002C8E0000}"/>
    <cellStyle name="표준 2 7 3 3 3" xfId="27542" xr:uid="{00000000-0005-0000-0000-00002D8E0000}"/>
    <cellStyle name="표준 2 7 3 3 3 2" xfId="39307" xr:uid="{00000000-0005-0000-0000-00002E8E0000}"/>
    <cellStyle name="표준 2 7 3 3 4" xfId="31616" xr:uid="{00000000-0005-0000-0000-00002F8E0000}"/>
    <cellStyle name="표준 2 7 3 4" xfId="3079" xr:uid="{00000000-0005-0000-0000-0000308E0000}"/>
    <cellStyle name="표준 2 7 3 4 2" xfId="3272" xr:uid="{00000000-0005-0000-0000-0000318E0000}"/>
    <cellStyle name="표준 2 7 3 4 2 2" xfId="28729" xr:uid="{00000000-0005-0000-0000-0000328E0000}"/>
    <cellStyle name="표준 2 7 3 4 2 2 2" xfId="40491" xr:uid="{00000000-0005-0000-0000-0000338E0000}"/>
    <cellStyle name="표준 2 7 3 4 2 3" xfId="31787" xr:uid="{00000000-0005-0000-0000-0000348E0000}"/>
    <cellStyle name="표준 2 7 3 4 3" xfId="28202" xr:uid="{00000000-0005-0000-0000-0000358E0000}"/>
    <cellStyle name="표준 2 7 3 4 3 2" xfId="39965" xr:uid="{00000000-0005-0000-0000-0000368E0000}"/>
    <cellStyle name="표준 2 7 3 4 4" xfId="31637" xr:uid="{00000000-0005-0000-0000-0000378E0000}"/>
    <cellStyle name="표준 2 7 3 5" xfId="3103" xr:uid="{00000000-0005-0000-0000-0000388E0000}"/>
    <cellStyle name="표준 2 7 3 5 2" xfId="3296" xr:uid="{00000000-0005-0000-0000-0000398E0000}"/>
    <cellStyle name="표준 2 7 3 5 2 2" xfId="27640" xr:uid="{00000000-0005-0000-0000-00003A8E0000}"/>
    <cellStyle name="표준 2 7 3 5 2 2 2" xfId="39404" xr:uid="{00000000-0005-0000-0000-00003B8E0000}"/>
    <cellStyle name="표준 2 7 3 5 2 3" xfId="31811" xr:uid="{00000000-0005-0000-0000-00003C8E0000}"/>
    <cellStyle name="표준 2 7 3 5 3" xfId="30284" xr:uid="{00000000-0005-0000-0000-00003D8E0000}"/>
    <cellStyle name="표준 2 7 3 5 3 2" xfId="42036" xr:uid="{00000000-0005-0000-0000-00003E8E0000}"/>
    <cellStyle name="표준 2 7 3 5 4" xfId="31661" xr:uid="{00000000-0005-0000-0000-00003F8E0000}"/>
    <cellStyle name="표준 2 7 3 6" xfId="3171" xr:uid="{00000000-0005-0000-0000-0000408E0000}"/>
    <cellStyle name="표준 2 7 3 6 2" xfId="3321" xr:uid="{00000000-0005-0000-0000-0000418E0000}"/>
    <cellStyle name="표준 2 7 3 6 2 2" xfId="28333" xr:uid="{00000000-0005-0000-0000-0000428E0000}"/>
    <cellStyle name="표준 2 7 3 6 2 2 2" xfId="40096" xr:uid="{00000000-0005-0000-0000-0000438E0000}"/>
    <cellStyle name="표준 2 7 3 6 2 3" xfId="31836" xr:uid="{00000000-0005-0000-0000-0000448E0000}"/>
    <cellStyle name="표준 2 7 3 6 3" xfId="29984" xr:uid="{00000000-0005-0000-0000-0000458E0000}"/>
    <cellStyle name="표준 2 7 3 6 3 2" xfId="41744" xr:uid="{00000000-0005-0000-0000-0000468E0000}"/>
    <cellStyle name="표준 2 7 3 6 4" xfId="31686" xr:uid="{00000000-0005-0000-0000-0000478E0000}"/>
    <cellStyle name="표준 2 7 3 7" xfId="3196" xr:uid="{00000000-0005-0000-0000-0000488E0000}"/>
    <cellStyle name="표준 2 7 3 7 2" xfId="26518" xr:uid="{00000000-0005-0000-0000-0000498E0000}"/>
    <cellStyle name="표준 2 7 3 7 2 2" xfId="38290" xr:uid="{00000000-0005-0000-0000-00004A8E0000}"/>
    <cellStyle name="표준 2 7 3 7 3" xfId="31711" xr:uid="{00000000-0005-0000-0000-00004B8E0000}"/>
    <cellStyle name="표준 2 7 3 8" xfId="28467" xr:uid="{00000000-0005-0000-0000-00004C8E0000}"/>
    <cellStyle name="표준 2 7 3 8 2" xfId="40230" xr:uid="{00000000-0005-0000-0000-00004D8E0000}"/>
    <cellStyle name="표준 2 7 3 9" xfId="31561" xr:uid="{00000000-0005-0000-0000-00004E8E0000}"/>
    <cellStyle name="표준 2 7 4" xfId="2929" xr:uid="{00000000-0005-0000-0000-00004F8E0000}"/>
    <cellStyle name="표준 2 7 5" xfId="8838" xr:uid="{00000000-0005-0000-0000-0000508E0000}"/>
    <cellStyle name="표준 2 8" xfId="2278" xr:uid="{00000000-0005-0000-0000-0000518E0000}"/>
    <cellStyle name="표준 2 8 2" xfId="3059" xr:uid="{00000000-0005-0000-0000-0000528E0000}"/>
    <cellStyle name="표준 2 8 2 2" xfId="3252" xr:uid="{00000000-0005-0000-0000-0000538E0000}"/>
    <cellStyle name="표준 2 8 2 2 2" xfId="28039" xr:uid="{00000000-0005-0000-0000-0000548E0000}"/>
    <cellStyle name="표준 2 8 2 2 2 2" xfId="39802" xr:uid="{00000000-0005-0000-0000-0000558E0000}"/>
    <cellStyle name="표준 2 8 2 2 3" xfId="31767" xr:uid="{00000000-0005-0000-0000-0000568E0000}"/>
    <cellStyle name="표준 2 8 2 3" xfId="28742" xr:uid="{00000000-0005-0000-0000-0000578E0000}"/>
    <cellStyle name="표준 2 8 2 3 2" xfId="40504" xr:uid="{00000000-0005-0000-0000-0000588E0000}"/>
    <cellStyle name="표준 2 8 2 4" xfId="31617" xr:uid="{00000000-0005-0000-0000-0000598E0000}"/>
    <cellStyle name="표준 2 8 3" xfId="3060" xr:uid="{00000000-0005-0000-0000-00005A8E0000}"/>
    <cellStyle name="표준 2 8 3 2" xfId="3253" xr:uid="{00000000-0005-0000-0000-00005B8E0000}"/>
    <cellStyle name="표준 2 8 3 2 2" xfId="28062" xr:uid="{00000000-0005-0000-0000-00005C8E0000}"/>
    <cellStyle name="표준 2 8 3 2 2 2" xfId="39825" xr:uid="{00000000-0005-0000-0000-00005D8E0000}"/>
    <cellStyle name="표준 2 8 3 2 3" xfId="31768" xr:uid="{00000000-0005-0000-0000-00005E8E0000}"/>
    <cellStyle name="표준 2 8 3 3" xfId="28689" xr:uid="{00000000-0005-0000-0000-00005F8E0000}"/>
    <cellStyle name="표준 2 8 3 3 2" xfId="40451" xr:uid="{00000000-0005-0000-0000-0000608E0000}"/>
    <cellStyle name="표준 2 8 3 4" xfId="31618" xr:uid="{00000000-0005-0000-0000-0000618E0000}"/>
    <cellStyle name="표준 2 8 4" xfId="3081" xr:uid="{00000000-0005-0000-0000-0000628E0000}"/>
    <cellStyle name="표준 2 8 4 2" xfId="3274" xr:uid="{00000000-0005-0000-0000-0000638E0000}"/>
    <cellStyle name="표준 2 8 4 2 2" xfId="30027" xr:uid="{00000000-0005-0000-0000-0000648E0000}"/>
    <cellStyle name="표준 2 8 4 2 2 2" xfId="41787" xr:uid="{00000000-0005-0000-0000-0000658E0000}"/>
    <cellStyle name="표준 2 8 4 2 3" xfId="31789" xr:uid="{00000000-0005-0000-0000-0000668E0000}"/>
    <cellStyle name="표준 2 8 4 3" xfId="28860" xr:uid="{00000000-0005-0000-0000-0000678E0000}"/>
    <cellStyle name="표준 2 8 4 3 2" xfId="40620" xr:uid="{00000000-0005-0000-0000-0000688E0000}"/>
    <cellStyle name="표준 2 8 4 4" xfId="31639" xr:uid="{00000000-0005-0000-0000-0000698E0000}"/>
    <cellStyle name="표준 2 8 5" xfId="3105" xr:uid="{00000000-0005-0000-0000-00006A8E0000}"/>
    <cellStyle name="표준 2 8 5 2" xfId="3298" xr:uid="{00000000-0005-0000-0000-00006B8E0000}"/>
    <cellStyle name="표준 2 8 5 2 2" xfId="26257" xr:uid="{00000000-0005-0000-0000-00006C8E0000}"/>
    <cellStyle name="표준 2 8 5 2 2 2" xfId="38029" xr:uid="{00000000-0005-0000-0000-00006D8E0000}"/>
    <cellStyle name="표준 2 8 5 2 3" xfId="31813" xr:uid="{00000000-0005-0000-0000-00006E8E0000}"/>
    <cellStyle name="표준 2 8 5 3" xfId="28309" xr:uid="{00000000-0005-0000-0000-00006F8E0000}"/>
    <cellStyle name="표준 2 8 5 3 2" xfId="40072" xr:uid="{00000000-0005-0000-0000-0000708E0000}"/>
    <cellStyle name="표준 2 8 5 4" xfId="31663" xr:uid="{00000000-0005-0000-0000-0000718E0000}"/>
    <cellStyle name="표준 2 8 6" xfId="3173" xr:uid="{00000000-0005-0000-0000-0000728E0000}"/>
    <cellStyle name="표준 2 8 6 2" xfId="3323" xr:uid="{00000000-0005-0000-0000-0000738E0000}"/>
    <cellStyle name="표준 2 8 6 2 2" xfId="25831" xr:uid="{00000000-0005-0000-0000-0000748E0000}"/>
    <cellStyle name="표준 2 8 6 2 2 2" xfId="37607" xr:uid="{00000000-0005-0000-0000-0000758E0000}"/>
    <cellStyle name="표준 2 8 6 2 3" xfId="31838" xr:uid="{00000000-0005-0000-0000-0000768E0000}"/>
    <cellStyle name="표준 2 8 6 3" xfId="28401" xr:uid="{00000000-0005-0000-0000-0000778E0000}"/>
    <cellStyle name="표준 2 8 6 3 2" xfId="40164" xr:uid="{00000000-0005-0000-0000-0000788E0000}"/>
    <cellStyle name="표준 2 8 6 4" xfId="31688" xr:uid="{00000000-0005-0000-0000-0000798E0000}"/>
    <cellStyle name="표준 2 8 7" xfId="3198" xr:uid="{00000000-0005-0000-0000-00007A8E0000}"/>
    <cellStyle name="표준 2 8 7 2" xfId="24887" xr:uid="{00000000-0005-0000-0000-00007B8E0000}"/>
    <cellStyle name="표준 2 8 7 2 2" xfId="36700" xr:uid="{00000000-0005-0000-0000-00007C8E0000}"/>
    <cellStyle name="표준 2 8 7 3" xfId="31713" xr:uid="{00000000-0005-0000-0000-00007D8E0000}"/>
    <cellStyle name="표준 2 8 8" xfId="3005" xr:uid="{00000000-0005-0000-0000-00007E8E0000}"/>
    <cellStyle name="표준 2 8 8 2" xfId="26713" xr:uid="{00000000-0005-0000-0000-00007F8E0000}"/>
    <cellStyle name="표준 2 8 8 2 2" xfId="38485" xr:uid="{00000000-0005-0000-0000-0000808E0000}"/>
    <cellStyle name="표준 2 8 8 3" xfId="31563" xr:uid="{00000000-0005-0000-0000-0000818E0000}"/>
    <cellStyle name="표준 2 9" xfId="2510" xr:uid="{00000000-0005-0000-0000-0000828E0000}"/>
    <cellStyle name="표준 2 9 2" xfId="3061" xr:uid="{00000000-0005-0000-0000-0000838E0000}"/>
    <cellStyle name="표준 2 9 2 2" xfId="3254" xr:uid="{00000000-0005-0000-0000-0000848E0000}"/>
    <cellStyle name="표준 2 9 2 2 2" xfId="28070" xr:uid="{00000000-0005-0000-0000-0000858E0000}"/>
    <cellStyle name="표준 2 9 2 2 2 2" xfId="39833" xr:uid="{00000000-0005-0000-0000-0000868E0000}"/>
    <cellStyle name="표준 2 9 2 2 3" xfId="31769" xr:uid="{00000000-0005-0000-0000-0000878E0000}"/>
    <cellStyle name="표준 2 9 2 3" xfId="28227" xr:uid="{00000000-0005-0000-0000-0000888E0000}"/>
    <cellStyle name="표준 2 9 2 3 2" xfId="39990" xr:uid="{00000000-0005-0000-0000-0000898E0000}"/>
    <cellStyle name="표준 2 9 2 4" xfId="31619" xr:uid="{00000000-0005-0000-0000-00008A8E0000}"/>
    <cellStyle name="표준 2 9 3" xfId="3062" xr:uid="{00000000-0005-0000-0000-00008B8E0000}"/>
    <cellStyle name="표준 2 9 3 2" xfId="3255" xr:uid="{00000000-0005-0000-0000-00008C8E0000}"/>
    <cellStyle name="표준 2 9 3 2 2" xfId="25506" xr:uid="{00000000-0005-0000-0000-00008D8E0000}"/>
    <cellStyle name="표준 2 9 3 2 2 2" xfId="37296" xr:uid="{00000000-0005-0000-0000-00008E8E0000}"/>
    <cellStyle name="표준 2 9 3 2 3" xfId="31770" xr:uid="{00000000-0005-0000-0000-00008F8E0000}"/>
    <cellStyle name="표준 2 9 3 3" xfId="27125" xr:uid="{00000000-0005-0000-0000-0000908E0000}"/>
    <cellStyle name="표준 2 9 3 3 2" xfId="38895" xr:uid="{00000000-0005-0000-0000-0000918E0000}"/>
    <cellStyle name="표준 2 9 3 4" xfId="31620" xr:uid="{00000000-0005-0000-0000-0000928E0000}"/>
    <cellStyle name="표준 2 9 4" xfId="3067" xr:uid="{00000000-0005-0000-0000-0000938E0000}"/>
    <cellStyle name="표준 2 9 4 2" xfId="3260" xr:uid="{00000000-0005-0000-0000-0000948E0000}"/>
    <cellStyle name="표준 2 9 4 2 2" xfId="27993" xr:uid="{00000000-0005-0000-0000-0000958E0000}"/>
    <cellStyle name="표준 2 9 4 2 2 2" xfId="39756" xr:uid="{00000000-0005-0000-0000-0000968E0000}"/>
    <cellStyle name="표준 2 9 4 2 3" xfId="31775" xr:uid="{00000000-0005-0000-0000-0000978E0000}"/>
    <cellStyle name="표준 2 9 4 3" xfId="27107" xr:uid="{00000000-0005-0000-0000-0000988E0000}"/>
    <cellStyle name="표준 2 9 4 3 2" xfId="38877" xr:uid="{00000000-0005-0000-0000-0000998E0000}"/>
    <cellStyle name="표준 2 9 4 4" xfId="31625" xr:uid="{00000000-0005-0000-0000-00009A8E0000}"/>
    <cellStyle name="표준 2 9 5" xfId="3091" xr:uid="{00000000-0005-0000-0000-00009B8E0000}"/>
    <cellStyle name="표준 2 9 5 2" xfId="3284" xr:uid="{00000000-0005-0000-0000-00009C8E0000}"/>
    <cellStyle name="표준 2 9 5 2 2" xfId="26755" xr:uid="{00000000-0005-0000-0000-00009D8E0000}"/>
    <cellStyle name="표준 2 9 5 2 2 2" xfId="38527" xr:uid="{00000000-0005-0000-0000-00009E8E0000}"/>
    <cellStyle name="표준 2 9 5 2 3" xfId="31799" xr:uid="{00000000-0005-0000-0000-00009F8E0000}"/>
    <cellStyle name="표준 2 9 5 3" xfId="28122" xr:uid="{00000000-0005-0000-0000-0000A08E0000}"/>
    <cellStyle name="표준 2 9 5 3 2" xfId="39885" xr:uid="{00000000-0005-0000-0000-0000A18E0000}"/>
    <cellStyle name="표준 2 9 5 4" xfId="31649" xr:uid="{00000000-0005-0000-0000-0000A28E0000}"/>
    <cellStyle name="표준 2 9 6" xfId="3159" xr:uid="{00000000-0005-0000-0000-0000A38E0000}"/>
    <cellStyle name="표준 2 9 6 2" xfId="3309" xr:uid="{00000000-0005-0000-0000-0000A48E0000}"/>
    <cellStyle name="표준 2 9 6 2 2" xfId="30381" xr:uid="{00000000-0005-0000-0000-0000A58E0000}"/>
    <cellStyle name="표준 2 9 6 2 2 2" xfId="42131" xr:uid="{00000000-0005-0000-0000-0000A68E0000}"/>
    <cellStyle name="표준 2 9 6 2 3" xfId="31824" xr:uid="{00000000-0005-0000-0000-0000A78E0000}"/>
    <cellStyle name="표준 2 9 6 3" xfId="26769" xr:uid="{00000000-0005-0000-0000-0000A88E0000}"/>
    <cellStyle name="표준 2 9 6 3 2" xfId="38541" xr:uid="{00000000-0005-0000-0000-0000A98E0000}"/>
    <cellStyle name="표준 2 9 6 4" xfId="31674" xr:uid="{00000000-0005-0000-0000-0000AA8E0000}"/>
    <cellStyle name="표준 2 9 7" xfId="3184" xr:uid="{00000000-0005-0000-0000-0000AB8E0000}"/>
    <cellStyle name="표준 2 9 7 2" xfId="28583" xr:uid="{00000000-0005-0000-0000-0000AC8E0000}"/>
    <cellStyle name="표준 2 9 7 2 2" xfId="40345" xr:uid="{00000000-0005-0000-0000-0000AD8E0000}"/>
    <cellStyle name="표준 2 9 7 3" xfId="31699" xr:uid="{00000000-0005-0000-0000-0000AE8E0000}"/>
    <cellStyle name="표준 2 9 8" xfId="2969" xr:uid="{00000000-0005-0000-0000-0000AF8E0000}"/>
    <cellStyle name="표준 2 9 8 2" xfId="29997" xr:uid="{00000000-0005-0000-0000-0000B08E0000}"/>
    <cellStyle name="표준 2 9 8 2 2" xfId="41757" xr:uid="{00000000-0005-0000-0000-0000B18E0000}"/>
    <cellStyle name="표준 2 9 8 3" xfId="31549" xr:uid="{00000000-0005-0000-0000-0000B28E0000}"/>
    <cellStyle name="표준 2_2010년_시행계획(채계장확정)" xfId="1520" xr:uid="{00000000-0005-0000-0000-0000B38E0000}"/>
    <cellStyle name="표준 20" xfId="2263" xr:uid="{00000000-0005-0000-0000-0000B48E0000}"/>
    <cellStyle name="표준 20 2" xfId="2841" xr:uid="{00000000-0005-0000-0000-0000B58E0000}"/>
    <cellStyle name="표준 20 2 2" xfId="9364" xr:uid="{00000000-0005-0000-0000-0000B68E0000}"/>
    <cellStyle name="표준 20 3" xfId="2930" xr:uid="{00000000-0005-0000-0000-0000B78E0000}"/>
    <cellStyle name="표준 20 3 2" xfId="9365" xr:uid="{00000000-0005-0000-0000-0000B88E0000}"/>
    <cellStyle name="표준 20 4" xfId="4553" xr:uid="{00000000-0005-0000-0000-0000B98E0000}"/>
    <cellStyle name="표준 20 5" xfId="27424" xr:uid="{00000000-0005-0000-0000-0000BA8E0000}"/>
    <cellStyle name="표준 20 5 2" xfId="39192" xr:uid="{00000000-0005-0000-0000-0000BB8E0000}"/>
    <cellStyle name="표준 20 6" xfId="31534" xr:uid="{00000000-0005-0000-0000-0000BC8E0000}"/>
    <cellStyle name="표준 200" xfId="9366" xr:uid="{00000000-0005-0000-0000-0000BD8E0000}"/>
    <cellStyle name="표준 200 2" xfId="9367" xr:uid="{00000000-0005-0000-0000-0000BE8E0000}"/>
    <cellStyle name="표준 200 3" xfId="9368" xr:uid="{00000000-0005-0000-0000-0000BF8E0000}"/>
    <cellStyle name="표준 201" xfId="9369" xr:uid="{00000000-0005-0000-0000-0000C08E0000}"/>
    <cellStyle name="표준 201 2" xfId="9370" xr:uid="{00000000-0005-0000-0000-0000C18E0000}"/>
    <cellStyle name="표준 201 3" xfId="9371" xr:uid="{00000000-0005-0000-0000-0000C28E0000}"/>
    <cellStyle name="표준 202" xfId="9372" xr:uid="{00000000-0005-0000-0000-0000C38E0000}"/>
    <cellStyle name="표준 202 2" xfId="9373" xr:uid="{00000000-0005-0000-0000-0000C48E0000}"/>
    <cellStyle name="표준 202 3" xfId="9374" xr:uid="{00000000-0005-0000-0000-0000C58E0000}"/>
    <cellStyle name="표준 203" xfId="9375" xr:uid="{00000000-0005-0000-0000-0000C68E0000}"/>
    <cellStyle name="표준 203 2" xfId="9376" xr:uid="{00000000-0005-0000-0000-0000C78E0000}"/>
    <cellStyle name="표준 203 3" xfId="9377" xr:uid="{00000000-0005-0000-0000-0000C88E0000}"/>
    <cellStyle name="표준 204" xfId="9378" xr:uid="{00000000-0005-0000-0000-0000C98E0000}"/>
    <cellStyle name="표준 204 2" xfId="9379" xr:uid="{00000000-0005-0000-0000-0000CA8E0000}"/>
    <cellStyle name="표준 204 3" xfId="9380" xr:uid="{00000000-0005-0000-0000-0000CB8E0000}"/>
    <cellStyle name="표준 205" xfId="9381" xr:uid="{00000000-0005-0000-0000-0000CC8E0000}"/>
    <cellStyle name="표준 205 2" xfId="9382" xr:uid="{00000000-0005-0000-0000-0000CD8E0000}"/>
    <cellStyle name="표준 205 3" xfId="9383" xr:uid="{00000000-0005-0000-0000-0000CE8E0000}"/>
    <cellStyle name="표준 206" xfId="9384" xr:uid="{00000000-0005-0000-0000-0000CF8E0000}"/>
    <cellStyle name="표준 206 2" xfId="9385" xr:uid="{00000000-0005-0000-0000-0000D08E0000}"/>
    <cellStyle name="표준 206 3" xfId="9386" xr:uid="{00000000-0005-0000-0000-0000D18E0000}"/>
    <cellStyle name="표준 207" xfId="9387" xr:uid="{00000000-0005-0000-0000-0000D28E0000}"/>
    <cellStyle name="표준 207 2" xfId="9388" xr:uid="{00000000-0005-0000-0000-0000D38E0000}"/>
    <cellStyle name="표준 207 3" xfId="9389" xr:uid="{00000000-0005-0000-0000-0000D48E0000}"/>
    <cellStyle name="표준 209" xfId="9390" xr:uid="{00000000-0005-0000-0000-0000D58E0000}"/>
    <cellStyle name="표준 209 2" xfId="9391" xr:uid="{00000000-0005-0000-0000-0000D68E0000}"/>
    <cellStyle name="표준 209 3" xfId="9392" xr:uid="{00000000-0005-0000-0000-0000D78E0000}"/>
    <cellStyle name="표준 21" xfId="2798" xr:uid="{00000000-0005-0000-0000-0000D88E0000}"/>
    <cellStyle name="표준 21 2" xfId="2861" xr:uid="{00000000-0005-0000-0000-0000D98E0000}"/>
    <cellStyle name="표준 21 2 2" xfId="9393" xr:uid="{00000000-0005-0000-0000-0000DA8E0000}"/>
    <cellStyle name="표준 21 3" xfId="9394" xr:uid="{00000000-0005-0000-0000-0000DB8E0000}"/>
    <cellStyle name="표준 21 4" xfId="3679" xr:uid="{00000000-0005-0000-0000-0000DC8E0000}"/>
    <cellStyle name="표준 210" xfId="9395" xr:uid="{00000000-0005-0000-0000-0000DD8E0000}"/>
    <cellStyle name="표준 210 2" xfId="9396" xr:uid="{00000000-0005-0000-0000-0000DE8E0000}"/>
    <cellStyle name="표준 210 3" xfId="9397" xr:uid="{00000000-0005-0000-0000-0000DF8E0000}"/>
    <cellStyle name="표준 211" xfId="9398" xr:uid="{00000000-0005-0000-0000-0000E08E0000}"/>
    <cellStyle name="표준 211 2" xfId="9399" xr:uid="{00000000-0005-0000-0000-0000E18E0000}"/>
    <cellStyle name="표준 211 3" xfId="9400" xr:uid="{00000000-0005-0000-0000-0000E28E0000}"/>
    <cellStyle name="표준 212" xfId="9401" xr:uid="{00000000-0005-0000-0000-0000E38E0000}"/>
    <cellStyle name="표준 212 2" xfId="9402" xr:uid="{00000000-0005-0000-0000-0000E48E0000}"/>
    <cellStyle name="표준 212 3" xfId="9403" xr:uid="{00000000-0005-0000-0000-0000E58E0000}"/>
    <cellStyle name="표준 213" xfId="9404" xr:uid="{00000000-0005-0000-0000-0000E68E0000}"/>
    <cellStyle name="표준 213 2" xfId="9405" xr:uid="{00000000-0005-0000-0000-0000E78E0000}"/>
    <cellStyle name="표준 213 3" xfId="9406" xr:uid="{00000000-0005-0000-0000-0000E88E0000}"/>
    <cellStyle name="표준 214" xfId="9407" xr:uid="{00000000-0005-0000-0000-0000E98E0000}"/>
    <cellStyle name="표준 214 2" xfId="9408" xr:uid="{00000000-0005-0000-0000-0000EA8E0000}"/>
    <cellStyle name="표준 214 3" xfId="9409" xr:uid="{00000000-0005-0000-0000-0000EB8E0000}"/>
    <cellStyle name="표준 216" xfId="9410" xr:uid="{00000000-0005-0000-0000-0000EC8E0000}"/>
    <cellStyle name="표준 216 2" xfId="9411" xr:uid="{00000000-0005-0000-0000-0000ED8E0000}"/>
    <cellStyle name="표준 216 3" xfId="9412" xr:uid="{00000000-0005-0000-0000-0000EE8E0000}"/>
    <cellStyle name="표준 217" xfId="9413" xr:uid="{00000000-0005-0000-0000-0000EF8E0000}"/>
    <cellStyle name="표준 217 2" xfId="9414" xr:uid="{00000000-0005-0000-0000-0000F08E0000}"/>
    <cellStyle name="표준 217 3" xfId="9415" xr:uid="{00000000-0005-0000-0000-0000F18E0000}"/>
    <cellStyle name="표준 219" xfId="9416" xr:uid="{00000000-0005-0000-0000-0000F28E0000}"/>
    <cellStyle name="표준 219 2" xfId="9417" xr:uid="{00000000-0005-0000-0000-0000F38E0000}"/>
    <cellStyle name="표준 219 3" xfId="9418" xr:uid="{00000000-0005-0000-0000-0000F48E0000}"/>
    <cellStyle name="표준 22" xfId="2809" xr:uid="{00000000-0005-0000-0000-0000F58E0000}"/>
    <cellStyle name="표준 22 2" xfId="2931" xr:uid="{00000000-0005-0000-0000-0000F68E0000}"/>
    <cellStyle name="표준 22 2 2" xfId="9419" xr:uid="{00000000-0005-0000-0000-0000F78E0000}"/>
    <cellStyle name="표준 22 3" xfId="9420" xr:uid="{00000000-0005-0000-0000-0000F88E0000}"/>
    <cellStyle name="표준 22 4" xfId="5368" xr:uid="{00000000-0005-0000-0000-0000F98E0000}"/>
    <cellStyle name="표준 220" xfId="9421" xr:uid="{00000000-0005-0000-0000-0000FA8E0000}"/>
    <cellStyle name="표준 220 2" xfId="9422" xr:uid="{00000000-0005-0000-0000-0000FB8E0000}"/>
    <cellStyle name="표준 220 3" xfId="9423" xr:uid="{00000000-0005-0000-0000-0000FC8E0000}"/>
    <cellStyle name="표준 221" xfId="9424" xr:uid="{00000000-0005-0000-0000-0000FD8E0000}"/>
    <cellStyle name="표준 221 2" xfId="9425" xr:uid="{00000000-0005-0000-0000-0000FE8E0000}"/>
    <cellStyle name="표준 221 3" xfId="9426" xr:uid="{00000000-0005-0000-0000-0000FF8E0000}"/>
    <cellStyle name="표준 223" xfId="9427" xr:uid="{00000000-0005-0000-0000-0000008F0000}"/>
    <cellStyle name="표준 223 2" xfId="9428" xr:uid="{00000000-0005-0000-0000-0000018F0000}"/>
    <cellStyle name="표준 223 3" xfId="9429" xr:uid="{00000000-0005-0000-0000-0000028F0000}"/>
    <cellStyle name="표준 224" xfId="9430" xr:uid="{00000000-0005-0000-0000-0000038F0000}"/>
    <cellStyle name="표준 224 2" xfId="9431" xr:uid="{00000000-0005-0000-0000-0000048F0000}"/>
    <cellStyle name="표준 224 3" xfId="9432" xr:uid="{00000000-0005-0000-0000-0000058F0000}"/>
    <cellStyle name="표준 23" xfId="126" xr:uid="{00000000-0005-0000-0000-0000068F0000}"/>
    <cellStyle name="표준 23 2" xfId="2932" xr:uid="{00000000-0005-0000-0000-0000078F0000}"/>
    <cellStyle name="표준 23 2 2" xfId="9433" xr:uid="{00000000-0005-0000-0000-0000088F0000}"/>
    <cellStyle name="표준 23 3" xfId="9434" xr:uid="{00000000-0005-0000-0000-0000098F0000}"/>
    <cellStyle name="표준 23 4" xfId="5392" xr:uid="{00000000-0005-0000-0000-00000A8F0000}"/>
    <cellStyle name="표준 23 5" xfId="42183" xr:uid="{29726561-C93C-4802-A3A8-44FA32136B97}"/>
    <cellStyle name="표준 238" xfId="1521" xr:uid="{00000000-0005-0000-0000-00000B8F0000}"/>
    <cellStyle name="표준 238 2" xfId="1559" xr:uid="{00000000-0005-0000-0000-00000C8F0000}"/>
    <cellStyle name="표준 238 2 2" xfId="2105" xr:uid="{00000000-0005-0000-0000-00000D8F0000}"/>
    <cellStyle name="표준 238 2 2 2" xfId="28695" xr:uid="{00000000-0005-0000-0000-00000E8F0000}"/>
    <cellStyle name="표준 238 2 2 2 2" xfId="40457" xr:uid="{00000000-0005-0000-0000-00000F8F0000}"/>
    <cellStyle name="표준 238 2 2 3" xfId="31403" xr:uid="{00000000-0005-0000-0000-0000108F0000}"/>
    <cellStyle name="표준 238 2 3" xfId="2274" xr:uid="{00000000-0005-0000-0000-0000118F0000}"/>
    <cellStyle name="표준 238 2 3 2" xfId="25931" xr:uid="{00000000-0005-0000-0000-0000128F0000}"/>
    <cellStyle name="표준 238 2 3 2 2" xfId="37706" xr:uid="{00000000-0005-0000-0000-0000138F0000}"/>
    <cellStyle name="표준 238 2 3 3" xfId="31542" xr:uid="{00000000-0005-0000-0000-0000148F0000}"/>
    <cellStyle name="표준 238 2 4" xfId="27796" xr:uid="{00000000-0005-0000-0000-0000158F0000}"/>
    <cellStyle name="표준 238 2 4 2" xfId="39559" xr:uid="{00000000-0005-0000-0000-0000168F0000}"/>
    <cellStyle name="표준 238 2 5" xfId="30896" xr:uid="{00000000-0005-0000-0000-0000178F0000}"/>
    <cellStyle name="표준 238 3" xfId="2155" xr:uid="{00000000-0005-0000-0000-0000188F0000}"/>
    <cellStyle name="표준 238 3 2" xfId="28421" xr:uid="{00000000-0005-0000-0000-0000198F0000}"/>
    <cellStyle name="표준 238 3 2 2" xfId="40184" xr:uid="{00000000-0005-0000-0000-00001A8F0000}"/>
    <cellStyle name="표준 238 3 3" xfId="31433" xr:uid="{00000000-0005-0000-0000-00001B8F0000}"/>
    <cellStyle name="표준 238 4" xfId="2212" xr:uid="{00000000-0005-0000-0000-00001C8F0000}"/>
    <cellStyle name="표준 238 4 2" xfId="27743" xr:uid="{00000000-0005-0000-0000-00001D8F0000}"/>
    <cellStyle name="표준 238 4 2 2" xfId="39506" xr:uid="{00000000-0005-0000-0000-00001E8F0000}"/>
    <cellStyle name="표준 238 4 3" xfId="31485" xr:uid="{00000000-0005-0000-0000-00001F8F0000}"/>
    <cellStyle name="표준 24" xfId="2933" xr:uid="{00000000-0005-0000-0000-0000208F0000}"/>
    <cellStyle name="표준 24 2" xfId="9435" xr:uid="{00000000-0005-0000-0000-0000218F0000}"/>
    <cellStyle name="표준 24 3" xfId="9436" xr:uid="{00000000-0005-0000-0000-0000228F0000}"/>
    <cellStyle name="표준 24 4" xfId="4552" xr:uid="{00000000-0005-0000-0000-0000238F0000}"/>
    <cellStyle name="표준 25" xfId="1584" xr:uid="{00000000-0005-0000-0000-0000248F0000}"/>
    <cellStyle name="표준 25 2" xfId="2163" xr:uid="{00000000-0005-0000-0000-0000258F0000}"/>
    <cellStyle name="표준 25 2 2" xfId="30118" xr:uid="{00000000-0005-0000-0000-0000268F0000}"/>
    <cellStyle name="표준 25 2 2 2" xfId="41877" xr:uid="{00000000-0005-0000-0000-0000278F0000}"/>
    <cellStyle name="표준 25 2 3" xfId="31440" xr:uid="{00000000-0005-0000-0000-0000288F0000}"/>
    <cellStyle name="표준 25 3" xfId="2222" xr:uid="{00000000-0005-0000-0000-0000298F0000}"/>
    <cellStyle name="표준 25 3 2" xfId="25008" xr:uid="{00000000-0005-0000-0000-00002A8F0000}"/>
    <cellStyle name="표준 25 3 2 2" xfId="36807" xr:uid="{00000000-0005-0000-0000-00002B8F0000}"/>
    <cellStyle name="표준 25 3 3" xfId="31494" xr:uid="{00000000-0005-0000-0000-00002C8F0000}"/>
    <cellStyle name="표준 25 4" xfId="2129" xr:uid="{00000000-0005-0000-0000-00002D8F0000}"/>
    <cellStyle name="표준 25 4 2" xfId="27875" xr:uid="{00000000-0005-0000-0000-00002E8F0000}"/>
    <cellStyle name="표준 25 4 2 2" xfId="39638" xr:uid="{00000000-0005-0000-0000-00002F8F0000}"/>
    <cellStyle name="표준 25 4 3" xfId="31410" xr:uid="{00000000-0005-0000-0000-0000308F0000}"/>
    <cellStyle name="표준 25 5" xfId="2934" xr:uid="{00000000-0005-0000-0000-0000318F0000}"/>
    <cellStyle name="표준 25 6" xfId="7026" xr:uid="{00000000-0005-0000-0000-0000328F0000}"/>
    <cellStyle name="표준 25 7" xfId="27812" xr:uid="{00000000-0005-0000-0000-0000338F0000}"/>
    <cellStyle name="표준 25 7 2" xfId="39575" xr:uid="{00000000-0005-0000-0000-0000348F0000}"/>
    <cellStyle name="표준 25 8" xfId="30903" xr:uid="{00000000-0005-0000-0000-0000358F0000}"/>
    <cellStyle name="표준 26" xfId="112" xr:uid="{00000000-0005-0000-0000-0000368F0000}"/>
    <cellStyle name="표준 26 2" xfId="2164" xr:uid="{00000000-0005-0000-0000-0000378F0000}"/>
    <cellStyle name="표준 26 2 2" xfId="9437" xr:uid="{00000000-0005-0000-0000-0000388F0000}"/>
    <cellStyle name="표준 26 2 3" xfId="26525" xr:uid="{00000000-0005-0000-0000-0000398F0000}"/>
    <cellStyle name="표준 26 2 3 2" xfId="38297" xr:uid="{00000000-0005-0000-0000-00003A8F0000}"/>
    <cellStyle name="표준 26 2 4" xfId="31441" xr:uid="{00000000-0005-0000-0000-00003B8F0000}"/>
    <cellStyle name="표준 26 3" xfId="2223" xr:uid="{00000000-0005-0000-0000-00003C8F0000}"/>
    <cellStyle name="표준 26 3 2" xfId="9438" xr:uid="{00000000-0005-0000-0000-00003D8F0000}"/>
    <cellStyle name="표준 26 3 3" xfId="27461" xr:uid="{00000000-0005-0000-0000-00003E8F0000}"/>
    <cellStyle name="표준 26 3 3 2" xfId="39227" xr:uid="{00000000-0005-0000-0000-00003F8F0000}"/>
    <cellStyle name="표준 26 3 4" xfId="31495" xr:uid="{00000000-0005-0000-0000-0000408F0000}"/>
    <cellStyle name="표준 26 4" xfId="2130" xr:uid="{00000000-0005-0000-0000-0000418F0000}"/>
    <cellStyle name="표준 26 4 2" xfId="27115" xr:uid="{00000000-0005-0000-0000-0000428F0000}"/>
    <cellStyle name="표준 26 4 2 2" xfId="38885" xr:uid="{00000000-0005-0000-0000-0000438F0000}"/>
    <cellStyle name="표준 26 4 3" xfId="31411" xr:uid="{00000000-0005-0000-0000-0000448F0000}"/>
    <cellStyle name="표준 26 5" xfId="1585" xr:uid="{00000000-0005-0000-0000-0000458F0000}"/>
    <cellStyle name="표준 26 5 2" xfId="30904" xr:uid="{00000000-0005-0000-0000-0000468F0000}"/>
    <cellStyle name="표준 26 6" xfId="4549" xr:uid="{00000000-0005-0000-0000-0000478F0000}"/>
    <cellStyle name="표준 26 7" xfId="27813" xr:uid="{00000000-0005-0000-0000-0000488F0000}"/>
    <cellStyle name="표준 26 7 2" xfId="39576" xr:uid="{00000000-0005-0000-0000-0000498F0000}"/>
    <cellStyle name="표준 27" xfId="2935" xr:uid="{00000000-0005-0000-0000-00004A8F0000}"/>
    <cellStyle name="표준 27 2" xfId="9439" xr:uid="{00000000-0005-0000-0000-00004B8F0000}"/>
    <cellStyle name="표준 27 3" xfId="9440" xr:uid="{00000000-0005-0000-0000-00004C8F0000}"/>
    <cellStyle name="표준 27 4" xfId="4548" xr:uid="{00000000-0005-0000-0000-00004D8F0000}"/>
    <cellStyle name="표준 28" xfId="1522" xr:uid="{00000000-0005-0000-0000-00004E8F0000}"/>
    <cellStyle name="표준 28 2" xfId="1586" xr:uid="{00000000-0005-0000-0000-00004F8F0000}"/>
    <cellStyle name="표준 28 2 2" xfId="2131" xr:uid="{00000000-0005-0000-0000-0000508F0000}"/>
    <cellStyle name="표준 28 2 2 2" xfId="28356" xr:uid="{00000000-0005-0000-0000-0000518F0000}"/>
    <cellStyle name="표준 28 2 2 2 2" xfId="40119" xr:uid="{00000000-0005-0000-0000-0000528F0000}"/>
    <cellStyle name="표준 28 2 2 3" xfId="31412" xr:uid="{00000000-0005-0000-0000-0000538F0000}"/>
    <cellStyle name="표준 28 2 3" xfId="9441" xr:uid="{00000000-0005-0000-0000-0000548F0000}"/>
    <cellStyle name="표준 28 2 4" xfId="27814" xr:uid="{00000000-0005-0000-0000-0000558F0000}"/>
    <cellStyle name="표준 28 2 4 2" xfId="39577" xr:uid="{00000000-0005-0000-0000-0000568F0000}"/>
    <cellStyle name="표준 28 2 5" xfId="30905" xr:uid="{00000000-0005-0000-0000-0000578F0000}"/>
    <cellStyle name="표준 28 3" xfId="2165" xr:uid="{00000000-0005-0000-0000-0000588F0000}"/>
    <cellStyle name="표준 28 3 2" xfId="9442" xr:uid="{00000000-0005-0000-0000-0000598F0000}"/>
    <cellStyle name="표준 28 3 3" xfId="25918" xr:uid="{00000000-0005-0000-0000-00005A8F0000}"/>
    <cellStyle name="표준 28 3 3 2" xfId="37694" xr:uid="{00000000-0005-0000-0000-00005B8F0000}"/>
    <cellStyle name="표준 28 3 4" xfId="31442" xr:uid="{00000000-0005-0000-0000-00005C8F0000}"/>
    <cellStyle name="표준 28 4" xfId="2224" xr:uid="{00000000-0005-0000-0000-00005D8F0000}"/>
    <cellStyle name="표준 28 4 2" xfId="25159" xr:uid="{00000000-0005-0000-0000-00005E8F0000}"/>
    <cellStyle name="표준 28 4 2 2" xfId="36956" xr:uid="{00000000-0005-0000-0000-00005F8F0000}"/>
    <cellStyle name="표준 28 4 3" xfId="31496" xr:uid="{00000000-0005-0000-0000-0000608F0000}"/>
    <cellStyle name="표준 28 5" xfId="2936" xr:uid="{00000000-0005-0000-0000-0000618F0000}"/>
    <cellStyle name="표준 28 6" xfId="4547" xr:uid="{00000000-0005-0000-0000-0000628F0000}"/>
    <cellStyle name="표준 29" xfId="2937" xr:uid="{00000000-0005-0000-0000-0000638F0000}"/>
    <cellStyle name="표준 29 2" xfId="4546" xr:uid="{00000000-0005-0000-0000-0000648F0000}"/>
    <cellStyle name="표준 3" xfId="8" xr:uid="{00000000-0005-0000-0000-0000658F0000}"/>
    <cellStyle name="표준 3 10" xfId="113" xr:uid="{00000000-0005-0000-0000-0000668F0000}"/>
    <cellStyle name="표준 3 2" xfId="1524" xr:uid="{00000000-0005-0000-0000-0000678F0000}"/>
    <cellStyle name="표준 3 2 2" xfId="2776" xr:uid="{00000000-0005-0000-0000-0000688F0000}"/>
    <cellStyle name="표준 3 2 2 2" xfId="23711" xr:uid="{00000000-0005-0000-0000-0000698F0000}"/>
    <cellStyle name="표준 3 2 2 3" xfId="8842" xr:uid="{00000000-0005-0000-0000-00006A8F0000}"/>
    <cellStyle name="표준 3 2 3" xfId="2832" xr:uid="{00000000-0005-0000-0000-00006B8F0000}"/>
    <cellStyle name="표준 3 2 3 2" xfId="23720" xr:uid="{00000000-0005-0000-0000-00006C8F0000}"/>
    <cellStyle name="표준 3 2 3 3" xfId="9443" xr:uid="{00000000-0005-0000-0000-00006D8F0000}"/>
    <cellStyle name="표준 3 2 4" xfId="1550" xr:uid="{00000000-0005-0000-0000-00006E8F0000}"/>
    <cellStyle name="표준 3 2 4 2" xfId="23646" xr:uid="{00000000-0005-0000-0000-00006F8F0000}"/>
    <cellStyle name="표준 3 2 5" xfId="2998" xr:uid="{00000000-0005-0000-0000-0000708F0000}"/>
    <cellStyle name="표준 3 3" xfId="2268" xr:uid="{00000000-0005-0000-0000-0000718F0000}"/>
    <cellStyle name="표준 3 3 2" xfId="2519" xr:uid="{00000000-0005-0000-0000-0000728F0000}"/>
    <cellStyle name="표준 3 3 2 2" xfId="3256" xr:uid="{00000000-0005-0000-0000-0000738F0000}"/>
    <cellStyle name="표준 3 3 2 2 2" xfId="27216" xr:uid="{00000000-0005-0000-0000-0000748F0000}"/>
    <cellStyle name="표준 3 3 2 2 2 2" xfId="38986" xr:uid="{00000000-0005-0000-0000-0000758F0000}"/>
    <cellStyle name="표준 3 3 2 2 3" xfId="31771" xr:uid="{00000000-0005-0000-0000-0000768F0000}"/>
    <cellStyle name="표준 3 3 2 3" xfId="3063" xr:uid="{00000000-0005-0000-0000-0000778F0000}"/>
    <cellStyle name="표준 3 3 2 3 2" xfId="30101" xr:uid="{00000000-0005-0000-0000-0000788F0000}"/>
    <cellStyle name="표준 3 3 2 3 2 2" xfId="41861" xr:uid="{00000000-0005-0000-0000-0000798F0000}"/>
    <cellStyle name="표준 3 3 2 3 3" xfId="31621" xr:uid="{00000000-0005-0000-0000-00007A8F0000}"/>
    <cellStyle name="표준 3 3 2 4" xfId="9444" xr:uid="{00000000-0005-0000-0000-00007B8F0000}"/>
    <cellStyle name="표준 3 3 3" xfId="3064" xr:uid="{00000000-0005-0000-0000-00007C8F0000}"/>
    <cellStyle name="표준 3 3 3 2" xfId="3257" xr:uid="{00000000-0005-0000-0000-00007D8F0000}"/>
    <cellStyle name="표준 3 3 3 2 2" xfId="28754" xr:uid="{00000000-0005-0000-0000-00007E8F0000}"/>
    <cellStyle name="표준 3 3 3 2 2 2" xfId="40516" xr:uid="{00000000-0005-0000-0000-00007F8F0000}"/>
    <cellStyle name="표준 3 3 3 2 3" xfId="31772" xr:uid="{00000000-0005-0000-0000-0000808F0000}"/>
    <cellStyle name="표준 3 3 3 3" xfId="9445" xr:uid="{00000000-0005-0000-0000-0000818F0000}"/>
    <cellStyle name="표준 3 3 3 4" xfId="24916" xr:uid="{00000000-0005-0000-0000-0000828F0000}"/>
    <cellStyle name="표준 3 3 3 4 2" xfId="36721" xr:uid="{00000000-0005-0000-0000-0000838F0000}"/>
    <cellStyle name="표준 3 3 3 5" xfId="31622" xr:uid="{00000000-0005-0000-0000-0000848F0000}"/>
    <cellStyle name="표준 3 3 4" xfId="3087" xr:uid="{00000000-0005-0000-0000-0000858F0000}"/>
    <cellStyle name="표준 3 3 4 2" xfId="3280" xr:uid="{00000000-0005-0000-0000-0000868F0000}"/>
    <cellStyle name="표준 3 3 4 2 2" xfId="30007" xr:uid="{00000000-0005-0000-0000-0000878F0000}"/>
    <cellStyle name="표준 3 3 4 2 2 2" xfId="41767" xr:uid="{00000000-0005-0000-0000-0000888F0000}"/>
    <cellStyle name="표준 3 3 4 2 3" xfId="31795" xr:uid="{00000000-0005-0000-0000-0000898F0000}"/>
    <cellStyle name="표준 3 3 4 3" xfId="28403" xr:uid="{00000000-0005-0000-0000-00008A8F0000}"/>
    <cellStyle name="표준 3 3 4 3 2" xfId="40166" xr:uid="{00000000-0005-0000-0000-00008B8F0000}"/>
    <cellStyle name="표준 3 3 4 4" xfId="31645" xr:uid="{00000000-0005-0000-0000-00008C8F0000}"/>
    <cellStyle name="표준 3 3 5" xfId="3111" xr:uid="{00000000-0005-0000-0000-00008D8F0000}"/>
    <cellStyle name="표준 3 3 5 2" xfId="3304" xr:uid="{00000000-0005-0000-0000-00008E8F0000}"/>
    <cellStyle name="표준 3 3 5 2 2" xfId="26069" xr:uid="{00000000-0005-0000-0000-00008F8F0000}"/>
    <cellStyle name="표준 3 3 5 2 2 2" xfId="37844" xr:uid="{00000000-0005-0000-0000-0000908F0000}"/>
    <cellStyle name="표준 3 3 5 2 3" xfId="31819" xr:uid="{00000000-0005-0000-0000-0000918F0000}"/>
    <cellStyle name="표준 3 3 5 3" xfId="25176" xr:uid="{00000000-0005-0000-0000-0000928F0000}"/>
    <cellStyle name="표준 3 3 5 3 2" xfId="36971" xr:uid="{00000000-0005-0000-0000-0000938F0000}"/>
    <cellStyle name="표준 3 3 5 4" xfId="31669" xr:uid="{00000000-0005-0000-0000-0000948F0000}"/>
    <cellStyle name="표준 3 3 6" xfId="3179" xr:uid="{00000000-0005-0000-0000-0000958F0000}"/>
    <cellStyle name="표준 3 3 6 2" xfId="3329" xr:uid="{00000000-0005-0000-0000-0000968F0000}"/>
    <cellStyle name="표준 3 3 6 2 2" xfId="30380" xr:uid="{00000000-0005-0000-0000-0000978F0000}"/>
    <cellStyle name="표준 3 3 6 2 2 2" xfId="42130" xr:uid="{00000000-0005-0000-0000-0000988F0000}"/>
    <cellStyle name="표준 3 3 6 2 3" xfId="31844" xr:uid="{00000000-0005-0000-0000-0000998F0000}"/>
    <cellStyle name="표준 3 3 6 3" xfId="26760" xr:uid="{00000000-0005-0000-0000-00009A8F0000}"/>
    <cellStyle name="표준 3 3 6 3 2" xfId="38532" xr:uid="{00000000-0005-0000-0000-00009B8F0000}"/>
    <cellStyle name="표준 3 3 6 4" xfId="31694" xr:uid="{00000000-0005-0000-0000-00009C8F0000}"/>
    <cellStyle name="표준 3 3 7" xfId="3204" xr:uid="{00000000-0005-0000-0000-00009D8F0000}"/>
    <cellStyle name="표준 3 3 7 2" xfId="27035" xr:uid="{00000000-0005-0000-0000-00009E8F0000}"/>
    <cellStyle name="표준 3 3 7 2 2" xfId="38805" xr:uid="{00000000-0005-0000-0000-00009F8F0000}"/>
    <cellStyle name="표준 3 3 7 3" xfId="31719" xr:uid="{00000000-0005-0000-0000-0000A08F0000}"/>
    <cellStyle name="표준 3 3 8" xfId="3011" xr:uid="{00000000-0005-0000-0000-0000A18F0000}"/>
    <cellStyle name="표준 3 3 8 2" xfId="30389" xr:uid="{00000000-0005-0000-0000-0000A28F0000}"/>
    <cellStyle name="표준 3 3 8 2 2" xfId="42139" xr:uid="{00000000-0005-0000-0000-0000A38F0000}"/>
    <cellStyle name="표준 3 3 8 3" xfId="31569" xr:uid="{00000000-0005-0000-0000-0000A48F0000}"/>
    <cellStyle name="표준 3 3 9" xfId="7043" xr:uid="{00000000-0005-0000-0000-0000A58F0000}"/>
    <cellStyle name="표준 3 4" xfId="2791" xr:uid="{00000000-0005-0000-0000-0000A68F0000}"/>
    <cellStyle name="표준 3 4 2" xfId="2973" xr:uid="{00000000-0005-0000-0000-0000A78F0000}"/>
    <cellStyle name="표준 3 4 2 2" xfId="23670" xr:uid="{00000000-0005-0000-0000-0000A88F0000}"/>
    <cellStyle name="표준 3 4 3" xfId="9446" xr:uid="{00000000-0005-0000-0000-0000A98F0000}"/>
    <cellStyle name="표준 3 5" xfId="2938" xr:uid="{00000000-0005-0000-0000-0000AA8F0000}"/>
    <cellStyle name="표준 3 5 2" xfId="23645" xr:uid="{00000000-0005-0000-0000-0000AB8F0000}"/>
    <cellStyle name="표준 3 5 3" xfId="9447" xr:uid="{00000000-0005-0000-0000-0000AC8F0000}"/>
    <cellStyle name="표준 3 6" xfId="1523" xr:uid="{00000000-0005-0000-0000-0000AD8F0000}"/>
    <cellStyle name="표준 3 6 2" xfId="8841" xr:uid="{00000000-0005-0000-0000-0000AE8F0000}"/>
    <cellStyle name="표준 3 7" xfId="8845" xr:uid="{00000000-0005-0000-0000-0000AF8F0000}"/>
    <cellStyle name="표준 3 8" xfId="6866" xr:uid="{00000000-0005-0000-0000-0000B08F0000}"/>
    <cellStyle name="표준 3 9" xfId="42181" xr:uid="{00000000-0005-0000-0000-0000B18F0000}"/>
    <cellStyle name="표준 30" xfId="1587" xr:uid="{00000000-0005-0000-0000-0000B28F0000}"/>
    <cellStyle name="표준 30 2" xfId="2166" xr:uid="{00000000-0005-0000-0000-0000B38F0000}"/>
    <cellStyle name="표준 30 2 2" xfId="9448" xr:uid="{00000000-0005-0000-0000-0000B48F0000}"/>
    <cellStyle name="표준 30 2 3" xfId="26710" xr:uid="{00000000-0005-0000-0000-0000B58F0000}"/>
    <cellStyle name="표준 30 2 3 2" xfId="38482" xr:uid="{00000000-0005-0000-0000-0000B68F0000}"/>
    <cellStyle name="표준 30 2 4" xfId="31443" xr:uid="{00000000-0005-0000-0000-0000B78F0000}"/>
    <cellStyle name="표준 30 3" xfId="2225" xr:uid="{00000000-0005-0000-0000-0000B88F0000}"/>
    <cellStyle name="표준 30 3 2" xfId="9449" xr:uid="{00000000-0005-0000-0000-0000B98F0000}"/>
    <cellStyle name="표준 30 3 3" xfId="25119" xr:uid="{00000000-0005-0000-0000-0000BA8F0000}"/>
    <cellStyle name="표준 30 3 3 2" xfId="36917" xr:uid="{00000000-0005-0000-0000-0000BB8F0000}"/>
    <cellStyle name="표준 30 3 4" xfId="31497" xr:uid="{00000000-0005-0000-0000-0000BC8F0000}"/>
    <cellStyle name="표준 30 4" xfId="2132" xr:uid="{00000000-0005-0000-0000-0000BD8F0000}"/>
    <cellStyle name="표준 30 4 2" xfId="29972" xr:uid="{00000000-0005-0000-0000-0000BE8F0000}"/>
    <cellStyle name="표준 30 4 2 2" xfId="41732" xr:uid="{00000000-0005-0000-0000-0000BF8F0000}"/>
    <cellStyle name="표준 30 4 3" xfId="31413" xr:uid="{00000000-0005-0000-0000-0000C08F0000}"/>
    <cellStyle name="표준 30 5" xfId="2939" xr:uid="{00000000-0005-0000-0000-0000C18F0000}"/>
    <cellStyle name="표준 30 6" xfId="3387" xr:uid="{00000000-0005-0000-0000-0000C28F0000}"/>
    <cellStyle name="표준 30 7" xfId="27815" xr:uid="{00000000-0005-0000-0000-0000C38F0000}"/>
    <cellStyle name="표준 30 7 2" xfId="39578" xr:uid="{00000000-0005-0000-0000-0000C48F0000}"/>
    <cellStyle name="표준 30 8" xfId="30906" xr:uid="{00000000-0005-0000-0000-0000C58F0000}"/>
    <cellStyle name="표준 31" xfId="117" xr:uid="{00000000-0005-0000-0000-0000C68F0000}"/>
    <cellStyle name="표준 31 2" xfId="2940" xr:uid="{00000000-0005-0000-0000-0000C78F0000}"/>
    <cellStyle name="표준 31 3" xfId="23721" xr:uid="{00000000-0005-0000-0000-0000C88F0000}"/>
    <cellStyle name="표준 31 4" xfId="23647" xr:uid="{00000000-0005-0000-0000-0000C98F0000}"/>
    <cellStyle name="표준 31 5" xfId="23737" xr:uid="{00000000-0005-0000-0000-0000CA8F0000}"/>
    <cellStyle name="표준 31 6" xfId="7017" xr:uid="{00000000-0005-0000-0000-0000CB8F0000}"/>
    <cellStyle name="표준 32" xfId="2941" xr:uid="{00000000-0005-0000-0000-0000CC8F0000}"/>
    <cellStyle name="표준 32 2" xfId="9450" xr:uid="{00000000-0005-0000-0000-0000CD8F0000}"/>
    <cellStyle name="표준 32 3" xfId="9451" xr:uid="{00000000-0005-0000-0000-0000CE8F0000}"/>
    <cellStyle name="표준 32 4" xfId="6430" xr:uid="{00000000-0005-0000-0000-0000CF8F0000}"/>
    <cellStyle name="표준 33" xfId="7018" xr:uid="{00000000-0005-0000-0000-0000D08F0000}"/>
    <cellStyle name="표준 33 2" xfId="9452" xr:uid="{00000000-0005-0000-0000-0000D18F0000}"/>
    <cellStyle name="표준 33 3" xfId="9453" xr:uid="{00000000-0005-0000-0000-0000D28F0000}"/>
    <cellStyle name="표준 34" xfId="1588" xr:uid="{00000000-0005-0000-0000-0000D38F0000}"/>
    <cellStyle name="표준 34 10" xfId="9760" xr:uid="{00000000-0005-0000-0000-0000D48F0000}"/>
    <cellStyle name="표준 34 10 2" xfId="11113" xr:uid="{00000000-0005-0000-0000-0000D58F0000}"/>
    <cellStyle name="표준 34 10 2 2" xfId="24271" xr:uid="{00000000-0005-0000-0000-0000D68F0000}"/>
    <cellStyle name="표준 34 10 2 2 2" xfId="29495" xr:uid="{00000000-0005-0000-0000-0000D78F0000}"/>
    <cellStyle name="표준 34 10 2 2 2 2" xfId="41255" xr:uid="{00000000-0005-0000-0000-0000D88F0000}"/>
    <cellStyle name="표준 34 10 2 2 3" xfId="36118" xr:uid="{00000000-0005-0000-0000-0000D98F0000}"/>
    <cellStyle name="표준 34 10 2 3" xfId="26328" xr:uid="{00000000-0005-0000-0000-0000DA8F0000}"/>
    <cellStyle name="표준 34 10 2 3 2" xfId="38100" xr:uid="{00000000-0005-0000-0000-0000DB8F0000}"/>
    <cellStyle name="표준 34 10 2 4" xfId="35193" xr:uid="{00000000-0005-0000-0000-0000DC8F0000}"/>
    <cellStyle name="표준 34 10 3" xfId="10730" xr:uid="{00000000-0005-0000-0000-0000DD8F0000}"/>
    <cellStyle name="표준 34 10 3 2" xfId="24114" xr:uid="{00000000-0005-0000-0000-0000DE8F0000}"/>
    <cellStyle name="표준 34 10 3 2 2" xfId="29338" xr:uid="{00000000-0005-0000-0000-0000DF8F0000}"/>
    <cellStyle name="표준 34 10 3 2 2 2" xfId="41098" xr:uid="{00000000-0005-0000-0000-0000E08F0000}"/>
    <cellStyle name="표준 34 10 3 2 3" xfId="35961" xr:uid="{00000000-0005-0000-0000-0000E18F0000}"/>
    <cellStyle name="표준 34 10 3 3" xfId="26114" xr:uid="{00000000-0005-0000-0000-0000E28F0000}"/>
    <cellStyle name="표준 34 10 3 3 2" xfId="37889" xr:uid="{00000000-0005-0000-0000-0000E38F0000}"/>
    <cellStyle name="표준 34 10 3 4" xfId="35036" xr:uid="{00000000-0005-0000-0000-0000E48F0000}"/>
    <cellStyle name="표준 34 10 4" xfId="10931" xr:uid="{00000000-0005-0000-0000-0000E58F0000}"/>
    <cellStyle name="표준 34 10 4 2" xfId="24198" xr:uid="{00000000-0005-0000-0000-0000E68F0000}"/>
    <cellStyle name="표준 34 10 4 2 2" xfId="29422" xr:uid="{00000000-0005-0000-0000-0000E78F0000}"/>
    <cellStyle name="표준 34 10 4 2 2 2" xfId="41182" xr:uid="{00000000-0005-0000-0000-0000E88F0000}"/>
    <cellStyle name="표준 34 10 4 2 3" xfId="36045" xr:uid="{00000000-0005-0000-0000-0000E98F0000}"/>
    <cellStyle name="표준 34 10 4 3" xfId="26226" xr:uid="{00000000-0005-0000-0000-0000EA8F0000}"/>
    <cellStyle name="표준 34 10 4 3 2" xfId="37999" xr:uid="{00000000-0005-0000-0000-0000EB8F0000}"/>
    <cellStyle name="표준 34 10 4 4" xfId="35120" xr:uid="{00000000-0005-0000-0000-0000EC8F0000}"/>
    <cellStyle name="표준 34 10 5" xfId="12219" xr:uid="{00000000-0005-0000-0000-0000ED8F0000}"/>
    <cellStyle name="표준 34 10 5 2" xfId="24565" xr:uid="{00000000-0005-0000-0000-0000EE8F0000}"/>
    <cellStyle name="표준 34 10 5 2 2" xfId="29789" xr:uid="{00000000-0005-0000-0000-0000EF8F0000}"/>
    <cellStyle name="표준 34 10 5 2 2 2" xfId="41549" xr:uid="{00000000-0005-0000-0000-0000F08F0000}"/>
    <cellStyle name="표준 34 10 5 2 3" xfId="36412" xr:uid="{00000000-0005-0000-0000-0000F18F0000}"/>
    <cellStyle name="표준 34 10 5 3" xfId="26798" xr:uid="{00000000-0005-0000-0000-0000F28F0000}"/>
    <cellStyle name="표준 34 10 5 3 2" xfId="38570" xr:uid="{00000000-0005-0000-0000-0000F38F0000}"/>
    <cellStyle name="표준 34 10 5 4" xfId="35485" xr:uid="{00000000-0005-0000-0000-0000F48F0000}"/>
    <cellStyle name="표준 34 10 6" xfId="23858" xr:uid="{00000000-0005-0000-0000-0000F58F0000}"/>
    <cellStyle name="표준 34 10 6 2" xfId="29082" xr:uid="{00000000-0005-0000-0000-0000F68F0000}"/>
    <cellStyle name="표준 34 10 6 2 2" xfId="40842" xr:uid="{00000000-0005-0000-0000-0000F78F0000}"/>
    <cellStyle name="표준 34 10 6 3" xfId="35705" xr:uid="{00000000-0005-0000-0000-0000F88F0000}"/>
    <cellStyle name="표준 34 10 7" xfId="25680" xr:uid="{00000000-0005-0000-0000-0000F98F0000}"/>
    <cellStyle name="표준 34 10 7 2" xfId="37457" xr:uid="{00000000-0005-0000-0000-0000FA8F0000}"/>
    <cellStyle name="표준 34 10 8" xfId="34781" xr:uid="{00000000-0005-0000-0000-0000FB8F0000}"/>
    <cellStyle name="표준 34 11" xfId="9761" xr:uid="{00000000-0005-0000-0000-0000FC8F0000}"/>
    <cellStyle name="표준 34 11 2" xfId="11254" xr:uid="{00000000-0005-0000-0000-0000FD8F0000}"/>
    <cellStyle name="표준 34 11 2 2" xfId="24312" xr:uid="{00000000-0005-0000-0000-0000FE8F0000}"/>
    <cellStyle name="표준 34 11 2 2 2" xfId="29536" xr:uid="{00000000-0005-0000-0000-0000FF8F0000}"/>
    <cellStyle name="표준 34 11 2 2 2 2" xfId="41296" xr:uid="{00000000-0005-0000-0000-000000900000}"/>
    <cellStyle name="표준 34 11 2 2 3" xfId="36159" xr:uid="{00000000-0005-0000-0000-000001900000}"/>
    <cellStyle name="표준 34 11 2 3" xfId="26393" xr:uid="{00000000-0005-0000-0000-000002900000}"/>
    <cellStyle name="표준 34 11 2 3 2" xfId="38165" xr:uid="{00000000-0005-0000-0000-000003900000}"/>
    <cellStyle name="표준 34 11 2 4" xfId="35233" xr:uid="{00000000-0005-0000-0000-000004900000}"/>
    <cellStyle name="표준 34 11 3" xfId="10588" xr:uid="{00000000-0005-0000-0000-000005900000}"/>
    <cellStyle name="표준 34 11 3 2" xfId="24073" xr:uid="{00000000-0005-0000-0000-000006900000}"/>
    <cellStyle name="표준 34 11 3 2 2" xfId="29297" xr:uid="{00000000-0005-0000-0000-000007900000}"/>
    <cellStyle name="표준 34 11 3 2 2 2" xfId="41057" xr:uid="{00000000-0005-0000-0000-000008900000}"/>
    <cellStyle name="표준 34 11 3 2 3" xfId="35920" xr:uid="{00000000-0005-0000-0000-000009900000}"/>
    <cellStyle name="표준 34 11 3 3" xfId="26048" xr:uid="{00000000-0005-0000-0000-00000A900000}"/>
    <cellStyle name="표준 34 11 3 3 2" xfId="37823" xr:uid="{00000000-0005-0000-0000-00000B900000}"/>
    <cellStyle name="표준 34 11 3 4" xfId="34995" xr:uid="{00000000-0005-0000-0000-00000C900000}"/>
    <cellStyle name="표준 34 11 4" xfId="11057" xr:uid="{00000000-0005-0000-0000-00000D900000}"/>
    <cellStyle name="표준 34 11 4 2" xfId="24232" xr:uid="{00000000-0005-0000-0000-00000E900000}"/>
    <cellStyle name="표준 34 11 4 2 2" xfId="29456" xr:uid="{00000000-0005-0000-0000-00000F900000}"/>
    <cellStyle name="표준 34 11 4 2 2 2" xfId="41216" xr:uid="{00000000-0005-0000-0000-000010900000}"/>
    <cellStyle name="표준 34 11 4 2 3" xfId="36079" xr:uid="{00000000-0005-0000-0000-000011900000}"/>
    <cellStyle name="표준 34 11 4 3" xfId="26287" xr:uid="{00000000-0005-0000-0000-000012900000}"/>
    <cellStyle name="표준 34 11 4 3 2" xfId="38059" xr:uid="{00000000-0005-0000-0000-000013900000}"/>
    <cellStyle name="표준 34 11 4 4" xfId="35154" xr:uid="{00000000-0005-0000-0000-000014900000}"/>
    <cellStyle name="표준 34 11 5" xfId="10784" xr:uid="{00000000-0005-0000-0000-000015900000}"/>
    <cellStyle name="표준 34 11 5 2" xfId="24153" xr:uid="{00000000-0005-0000-0000-000016900000}"/>
    <cellStyle name="표준 34 11 5 2 2" xfId="29377" xr:uid="{00000000-0005-0000-0000-000017900000}"/>
    <cellStyle name="표준 34 11 5 2 2 2" xfId="41137" xr:uid="{00000000-0005-0000-0000-000018900000}"/>
    <cellStyle name="표준 34 11 5 2 3" xfId="36000" xr:uid="{00000000-0005-0000-0000-000019900000}"/>
    <cellStyle name="표준 34 11 5 3" xfId="26157" xr:uid="{00000000-0005-0000-0000-00001A900000}"/>
    <cellStyle name="표준 34 11 5 3 2" xfId="37931" xr:uid="{00000000-0005-0000-0000-00001B900000}"/>
    <cellStyle name="표준 34 11 5 4" xfId="35075" xr:uid="{00000000-0005-0000-0000-00001C900000}"/>
    <cellStyle name="표준 34 11 6" xfId="23859" xr:uid="{00000000-0005-0000-0000-00001D900000}"/>
    <cellStyle name="표준 34 11 6 2" xfId="29083" xr:uid="{00000000-0005-0000-0000-00001E900000}"/>
    <cellStyle name="표준 34 11 6 2 2" xfId="40843" xr:uid="{00000000-0005-0000-0000-00001F900000}"/>
    <cellStyle name="표준 34 11 6 3" xfId="35706" xr:uid="{00000000-0005-0000-0000-000020900000}"/>
    <cellStyle name="표준 34 11 7" xfId="25681" xr:uid="{00000000-0005-0000-0000-000021900000}"/>
    <cellStyle name="표준 34 11 7 2" xfId="37458" xr:uid="{00000000-0005-0000-0000-000022900000}"/>
    <cellStyle name="표준 34 11 8" xfId="34782" xr:uid="{00000000-0005-0000-0000-000023900000}"/>
    <cellStyle name="표준 34 12" xfId="9762" xr:uid="{00000000-0005-0000-0000-000024900000}"/>
    <cellStyle name="표준 34 12 2" xfId="11269" xr:uid="{00000000-0005-0000-0000-000025900000}"/>
    <cellStyle name="표준 34 12 2 2" xfId="24327" xr:uid="{00000000-0005-0000-0000-000026900000}"/>
    <cellStyle name="표준 34 12 2 2 2" xfId="29551" xr:uid="{00000000-0005-0000-0000-000027900000}"/>
    <cellStyle name="표준 34 12 2 2 2 2" xfId="41311" xr:uid="{00000000-0005-0000-0000-000028900000}"/>
    <cellStyle name="표준 34 12 2 2 3" xfId="36174" xr:uid="{00000000-0005-0000-0000-000029900000}"/>
    <cellStyle name="표준 34 12 2 3" xfId="26408" xr:uid="{00000000-0005-0000-0000-00002A900000}"/>
    <cellStyle name="표준 34 12 2 3 2" xfId="38180" xr:uid="{00000000-0005-0000-0000-00002B900000}"/>
    <cellStyle name="표준 34 12 2 4" xfId="35248" xr:uid="{00000000-0005-0000-0000-00002C900000}"/>
    <cellStyle name="표준 34 12 3" xfId="10573" xr:uid="{00000000-0005-0000-0000-00002D900000}"/>
    <cellStyle name="표준 34 12 3 2" xfId="24058" xr:uid="{00000000-0005-0000-0000-00002E900000}"/>
    <cellStyle name="표준 34 12 3 2 2" xfId="29282" xr:uid="{00000000-0005-0000-0000-00002F900000}"/>
    <cellStyle name="표준 34 12 3 2 2 2" xfId="41042" xr:uid="{00000000-0005-0000-0000-000030900000}"/>
    <cellStyle name="표준 34 12 3 2 3" xfId="35905" xr:uid="{00000000-0005-0000-0000-000031900000}"/>
    <cellStyle name="표준 34 12 3 3" xfId="26033" xr:uid="{00000000-0005-0000-0000-000032900000}"/>
    <cellStyle name="표준 34 12 3 3 2" xfId="37808" xr:uid="{00000000-0005-0000-0000-000033900000}"/>
    <cellStyle name="표준 34 12 3 4" xfId="34980" xr:uid="{00000000-0005-0000-0000-000034900000}"/>
    <cellStyle name="표준 34 12 4" xfId="11714" xr:uid="{00000000-0005-0000-0000-000035900000}"/>
    <cellStyle name="표준 34 12 4 2" xfId="24456" xr:uid="{00000000-0005-0000-0000-000036900000}"/>
    <cellStyle name="표준 34 12 4 2 2" xfId="29680" xr:uid="{00000000-0005-0000-0000-000037900000}"/>
    <cellStyle name="표준 34 12 4 2 2 2" xfId="41440" xr:uid="{00000000-0005-0000-0000-000038900000}"/>
    <cellStyle name="표준 34 12 4 2 3" xfId="36303" xr:uid="{00000000-0005-0000-0000-000039900000}"/>
    <cellStyle name="표준 34 12 4 3" xfId="26613" xr:uid="{00000000-0005-0000-0000-00003A900000}"/>
    <cellStyle name="표준 34 12 4 3 2" xfId="38385" xr:uid="{00000000-0005-0000-0000-00003B900000}"/>
    <cellStyle name="표준 34 12 4 4" xfId="35377" xr:uid="{00000000-0005-0000-0000-00003C900000}"/>
    <cellStyle name="표준 34 12 5" xfId="12244" xr:uid="{00000000-0005-0000-0000-00003D900000}"/>
    <cellStyle name="표준 34 12 5 2" xfId="24581" xr:uid="{00000000-0005-0000-0000-00003E900000}"/>
    <cellStyle name="표준 34 12 5 2 2" xfId="29805" xr:uid="{00000000-0005-0000-0000-00003F900000}"/>
    <cellStyle name="표준 34 12 5 2 2 2" xfId="41565" xr:uid="{00000000-0005-0000-0000-000040900000}"/>
    <cellStyle name="표준 34 12 5 2 3" xfId="36428" xr:uid="{00000000-0005-0000-0000-000041900000}"/>
    <cellStyle name="표준 34 12 5 3" xfId="26814" xr:uid="{00000000-0005-0000-0000-000042900000}"/>
    <cellStyle name="표준 34 12 5 3 2" xfId="38586" xr:uid="{00000000-0005-0000-0000-000043900000}"/>
    <cellStyle name="표준 34 12 5 4" xfId="35501" xr:uid="{00000000-0005-0000-0000-000044900000}"/>
    <cellStyle name="표준 34 12 6" xfId="23860" xr:uid="{00000000-0005-0000-0000-000045900000}"/>
    <cellStyle name="표준 34 12 6 2" xfId="29084" xr:uid="{00000000-0005-0000-0000-000046900000}"/>
    <cellStyle name="표준 34 12 6 2 2" xfId="40844" xr:uid="{00000000-0005-0000-0000-000047900000}"/>
    <cellStyle name="표준 34 12 6 3" xfId="35707" xr:uid="{00000000-0005-0000-0000-000048900000}"/>
    <cellStyle name="표준 34 12 7" xfId="25682" xr:uid="{00000000-0005-0000-0000-000049900000}"/>
    <cellStyle name="표준 34 12 7 2" xfId="37459" xr:uid="{00000000-0005-0000-0000-00004A900000}"/>
    <cellStyle name="표준 34 12 8" xfId="34783" xr:uid="{00000000-0005-0000-0000-00004B900000}"/>
    <cellStyle name="표준 34 13" xfId="9763" xr:uid="{00000000-0005-0000-0000-00004C900000}"/>
    <cellStyle name="표준 34 13 2" xfId="11099" xr:uid="{00000000-0005-0000-0000-00004D900000}"/>
    <cellStyle name="표준 34 13 2 2" xfId="24257" xr:uid="{00000000-0005-0000-0000-00004E900000}"/>
    <cellStyle name="표준 34 13 2 2 2" xfId="29481" xr:uid="{00000000-0005-0000-0000-00004F900000}"/>
    <cellStyle name="표준 34 13 2 2 2 2" xfId="41241" xr:uid="{00000000-0005-0000-0000-000050900000}"/>
    <cellStyle name="표준 34 13 2 2 3" xfId="36104" xr:uid="{00000000-0005-0000-0000-000051900000}"/>
    <cellStyle name="표준 34 13 2 3" xfId="26314" xr:uid="{00000000-0005-0000-0000-000052900000}"/>
    <cellStyle name="표준 34 13 2 3 2" xfId="38086" xr:uid="{00000000-0005-0000-0000-000053900000}"/>
    <cellStyle name="표준 34 13 2 4" xfId="35179" xr:uid="{00000000-0005-0000-0000-000054900000}"/>
    <cellStyle name="표준 34 13 3" xfId="10744" xr:uid="{00000000-0005-0000-0000-000055900000}"/>
    <cellStyle name="표준 34 13 3 2" xfId="24128" xr:uid="{00000000-0005-0000-0000-000056900000}"/>
    <cellStyle name="표준 34 13 3 2 2" xfId="29352" xr:uid="{00000000-0005-0000-0000-000057900000}"/>
    <cellStyle name="표준 34 13 3 2 2 2" xfId="41112" xr:uid="{00000000-0005-0000-0000-000058900000}"/>
    <cellStyle name="표준 34 13 3 2 3" xfId="35975" xr:uid="{00000000-0005-0000-0000-000059900000}"/>
    <cellStyle name="표준 34 13 3 3" xfId="26128" xr:uid="{00000000-0005-0000-0000-00005A900000}"/>
    <cellStyle name="표준 34 13 3 3 2" xfId="37903" xr:uid="{00000000-0005-0000-0000-00005B900000}"/>
    <cellStyle name="표준 34 13 3 4" xfId="35050" xr:uid="{00000000-0005-0000-0000-00005C900000}"/>
    <cellStyle name="표준 34 13 4" xfId="11675" xr:uid="{00000000-0005-0000-0000-00005D900000}"/>
    <cellStyle name="표준 34 13 4 2" xfId="24427" xr:uid="{00000000-0005-0000-0000-00005E900000}"/>
    <cellStyle name="표준 34 13 4 2 2" xfId="29651" xr:uid="{00000000-0005-0000-0000-00005F900000}"/>
    <cellStyle name="표준 34 13 4 2 2 2" xfId="41411" xr:uid="{00000000-0005-0000-0000-000060900000}"/>
    <cellStyle name="표준 34 13 4 2 3" xfId="36274" xr:uid="{00000000-0005-0000-0000-000061900000}"/>
    <cellStyle name="표준 34 13 4 3" xfId="26583" xr:uid="{00000000-0005-0000-0000-000062900000}"/>
    <cellStyle name="표준 34 13 4 3 2" xfId="38355" xr:uid="{00000000-0005-0000-0000-000063900000}"/>
    <cellStyle name="표준 34 13 4 4" xfId="35348" xr:uid="{00000000-0005-0000-0000-000064900000}"/>
    <cellStyle name="표준 34 13 5" xfId="12205" xr:uid="{00000000-0005-0000-0000-000065900000}"/>
    <cellStyle name="표준 34 13 5 2" xfId="24552" xr:uid="{00000000-0005-0000-0000-000066900000}"/>
    <cellStyle name="표준 34 13 5 2 2" xfId="29776" xr:uid="{00000000-0005-0000-0000-000067900000}"/>
    <cellStyle name="표준 34 13 5 2 2 2" xfId="41536" xr:uid="{00000000-0005-0000-0000-000068900000}"/>
    <cellStyle name="표준 34 13 5 2 3" xfId="36399" xr:uid="{00000000-0005-0000-0000-000069900000}"/>
    <cellStyle name="표준 34 13 5 3" xfId="26784" xr:uid="{00000000-0005-0000-0000-00006A900000}"/>
    <cellStyle name="표준 34 13 5 3 2" xfId="38556" xr:uid="{00000000-0005-0000-0000-00006B900000}"/>
    <cellStyle name="표준 34 13 5 4" xfId="35472" xr:uid="{00000000-0005-0000-0000-00006C900000}"/>
    <cellStyle name="표준 34 13 6" xfId="23861" xr:uid="{00000000-0005-0000-0000-00006D900000}"/>
    <cellStyle name="표준 34 13 6 2" xfId="29085" xr:uid="{00000000-0005-0000-0000-00006E900000}"/>
    <cellStyle name="표준 34 13 6 2 2" xfId="40845" xr:uid="{00000000-0005-0000-0000-00006F900000}"/>
    <cellStyle name="표준 34 13 6 3" xfId="35708" xr:uid="{00000000-0005-0000-0000-000070900000}"/>
    <cellStyle name="표준 34 13 7" xfId="25683" xr:uid="{00000000-0005-0000-0000-000071900000}"/>
    <cellStyle name="표준 34 13 7 2" xfId="37460" xr:uid="{00000000-0005-0000-0000-000072900000}"/>
    <cellStyle name="표준 34 13 8" xfId="34784" xr:uid="{00000000-0005-0000-0000-000073900000}"/>
    <cellStyle name="표준 34 14" xfId="9764" xr:uid="{00000000-0005-0000-0000-000074900000}"/>
    <cellStyle name="표준 34 14 2" xfId="11267" xr:uid="{00000000-0005-0000-0000-000075900000}"/>
    <cellStyle name="표준 34 14 2 2" xfId="24325" xr:uid="{00000000-0005-0000-0000-000076900000}"/>
    <cellStyle name="표준 34 14 2 2 2" xfId="29549" xr:uid="{00000000-0005-0000-0000-000077900000}"/>
    <cellStyle name="표준 34 14 2 2 2 2" xfId="41309" xr:uid="{00000000-0005-0000-0000-000078900000}"/>
    <cellStyle name="표준 34 14 2 2 3" xfId="36172" xr:uid="{00000000-0005-0000-0000-000079900000}"/>
    <cellStyle name="표준 34 14 2 3" xfId="26406" xr:uid="{00000000-0005-0000-0000-00007A900000}"/>
    <cellStyle name="표준 34 14 2 3 2" xfId="38178" xr:uid="{00000000-0005-0000-0000-00007B900000}"/>
    <cellStyle name="표준 34 14 2 4" xfId="35246" xr:uid="{00000000-0005-0000-0000-00007C900000}"/>
    <cellStyle name="표준 34 14 3" xfId="10575" xr:uid="{00000000-0005-0000-0000-00007D900000}"/>
    <cellStyle name="표준 34 14 3 2" xfId="24060" xr:uid="{00000000-0005-0000-0000-00007E900000}"/>
    <cellStyle name="표준 34 14 3 2 2" xfId="29284" xr:uid="{00000000-0005-0000-0000-00007F900000}"/>
    <cellStyle name="표준 34 14 3 2 2 2" xfId="41044" xr:uid="{00000000-0005-0000-0000-000080900000}"/>
    <cellStyle name="표준 34 14 3 2 3" xfId="35907" xr:uid="{00000000-0005-0000-0000-000081900000}"/>
    <cellStyle name="표준 34 14 3 3" xfId="26035" xr:uid="{00000000-0005-0000-0000-000082900000}"/>
    <cellStyle name="표준 34 14 3 3 2" xfId="37810" xr:uid="{00000000-0005-0000-0000-000083900000}"/>
    <cellStyle name="표준 34 14 3 4" xfId="34982" xr:uid="{00000000-0005-0000-0000-000084900000}"/>
    <cellStyle name="표준 34 14 4" xfId="11712" xr:uid="{00000000-0005-0000-0000-000085900000}"/>
    <cellStyle name="표준 34 14 4 2" xfId="24454" xr:uid="{00000000-0005-0000-0000-000086900000}"/>
    <cellStyle name="표준 34 14 4 2 2" xfId="29678" xr:uid="{00000000-0005-0000-0000-000087900000}"/>
    <cellStyle name="표준 34 14 4 2 2 2" xfId="41438" xr:uid="{00000000-0005-0000-0000-000088900000}"/>
    <cellStyle name="표준 34 14 4 2 3" xfId="36301" xr:uid="{00000000-0005-0000-0000-000089900000}"/>
    <cellStyle name="표준 34 14 4 3" xfId="26611" xr:uid="{00000000-0005-0000-0000-00008A900000}"/>
    <cellStyle name="표준 34 14 4 3 2" xfId="38383" xr:uid="{00000000-0005-0000-0000-00008B900000}"/>
    <cellStyle name="표준 34 14 4 4" xfId="35375" xr:uid="{00000000-0005-0000-0000-00008C900000}"/>
    <cellStyle name="표준 34 14 5" xfId="12242" xr:uid="{00000000-0005-0000-0000-00008D900000}"/>
    <cellStyle name="표준 34 14 5 2" xfId="24579" xr:uid="{00000000-0005-0000-0000-00008E900000}"/>
    <cellStyle name="표준 34 14 5 2 2" xfId="29803" xr:uid="{00000000-0005-0000-0000-00008F900000}"/>
    <cellStyle name="표준 34 14 5 2 2 2" xfId="41563" xr:uid="{00000000-0005-0000-0000-000090900000}"/>
    <cellStyle name="표준 34 14 5 2 3" xfId="36426" xr:uid="{00000000-0005-0000-0000-000091900000}"/>
    <cellStyle name="표준 34 14 5 3" xfId="26812" xr:uid="{00000000-0005-0000-0000-000092900000}"/>
    <cellStyle name="표준 34 14 5 3 2" xfId="38584" xr:uid="{00000000-0005-0000-0000-000093900000}"/>
    <cellStyle name="표준 34 14 5 4" xfId="35499" xr:uid="{00000000-0005-0000-0000-000094900000}"/>
    <cellStyle name="표준 34 14 6" xfId="23862" xr:uid="{00000000-0005-0000-0000-000095900000}"/>
    <cellStyle name="표준 34 14 6 2" xfId="29086" xr:uid="{00000000-0005-0000-0000-000096900000}"/>
    <cellStyle name="표준 34 14 6 2 2" xfId="40846" xr:uid="{00000000-0005-0000-0000-000097900000}"/>
    <cellStyle name="표준 34 14 6 3" xfId="35709" xr:uid="{00000000-0005-0000-0000-000098900000}"/>
    <cellStyle name="표준 34 14 7" xfId="25684" xr:uid="{00000000-0005-0000-0000-000099900000}"/>
    <cellStyle name="표준 34 14 7 2" xfId="37461" xr:uid="{00000000-0005-0000-0000-00009A900000}"/>
    <cellStyle name="표준 34 14 8" xfId="34785" xr:uid="{00000000-0005-0000-0000-00009B900000}"/>
    <cellStyle name="표준 34 15" xfId="9765" xr:uid="{00000000-0005-0000-0000-00009C900000}"/>
    <cellStyle name="표준 34 15 2" xfId="11101" xr:uid="{00000000-0005-0000-0000-00009D900000}"/>
    <cellStyle name="표준 34 15 2 2" xfId="24259" xr:uid="{00000000-0005-0000-0000-00009E900000}"/>
    <cellStyle name="표준 34 15 2 2 2" xfId="29483" xr:uid="{00000000-0005-0000-0000-00009F900000}"/>
    <cellStyle name="표준 34 15 2 2 2 2" xfId="41243" xr:uid="{00000000-0005-0000-0000-0000A0900000}"/>
    <cellStyle name="표준 34 15 2 2 3" xfId="36106" xr:uid="{00000000-0005-0000-0000-0000A1900000}"/>
    <cellStyle name="표준 34 15 2 3" xfId="26316" xr:uid="{00000000-0005-0000-0000-0000A2900000}"/>
    <cellStyle name="표준 34 15 2 3 2" xfId="38088" xr:uid="{00000000-0005-0000-0000-0000A3900000}"/>
    <cellStyle name="표준 34 15 2 4" xfId="35181" xr:uid="{00000000-0005-0000-0000-0000A4900000}"/>
    <cellStyle name="표준 34 15 3" xfId="10742" xr:uid="{00000000-0005-0000-0000-0000A5900000}"/>
    <cellStyle name="표준 34 15 3 2" xfId="24126" xr:uid="{00000000-0005-0000-0000-0000A6900000}"/>
    <cellStyle name="표준 34 15 3 2 2" xfId="29350" xr:uid="{00000000-0005-0000-0000-0000A7900000}"/>
    <cellStyle name="표준 34 15 3 2 2 2" xfId="41110" xr:uid="{00000000-0005-0000-0000-0000A8900000}"/>
    <cellStyle name="표준 34 15 3 2 3" xfId="35973" xr:uid="{00000000-0005-0000-0000-0000A9900000}"/>
    <cellStyle name="표준 34 15 3 3" xfId="26126" xr:uid="{00000000-0005-0000-0000-0000AA900000}"/>
    <cellStyle name="표준 34 15 3 3 2" xfId="37901" xr:uid="{00000000-0005-0000-0000-0000AB900000}"/>
    <cellStyle name="표준 34 15 3 4" xfId="35048" xr:uid="{00000000-0005-0000-0000-0000AC900000}"/>
    <cellStyle name="표준 34 15 4" xfId="11677" xr:uid="{00000000-0005-0000-0000-0000AD900000}"/>
    <cellStyle name="표준 34 15 4 2" xfId="24429" xr:uid="{00000000-0005-0000-0000-0000AE900000}"/>
    <cellStyle name="표준 34 15 4 2 2" xfId="29653" xr:uid="{00000000-0005-0000-0000-0000AF900000}"/>
    <cellStyle name="표준 34 15 4 2 2 2" xfId="41413" xr:uid="{00000000-0005-0000-0000-0000B0900000}"/>
    <cellStyle name="표준 34 15 4 2 3" xfId="36276" xr:uid="{00000000-0005-0000-0000-0000B1900000}"/>
    <cellStyle name="표준 34 15 4 3" xfId="26585" xr:uid="{00000000-0005-0000-0000-0000B2900000}"/>
    <cellStyle name="표준 34 15 4 3 2" xfId="38357" xr:uid="{00000000-0005-0000-0000-0000B3900000}"/>
    <cellStyle name="표준 34 15 4 4" xfId="35350" xr:uid="{00000000-0005-0000-0000-0000B4900000}"/>
    <cellStyle name="표준 34 15 5" xfId="12207" xr:uid="{00000000-0005-0000-0000-0000B5900000}"/>
    <cellStyle name="표준 34 15 5 2" xfId="24554" xr:uid="{00000000-0005-0000-0000-0000B6900000}"/>
    <cellStyle name="표준 34 15 5 2 2" xfId="29778" xr:uid="{00000000-0005-0000-0000-0000B7900000}"/>
    <cellStyle name="표준 34 15 5 2 2 2" xfId="41538" xr:uid="{00000000-0005-0000-0000-0000B8900000}"/>
    <cellStyle name="표준 34 15 5 2 3" xfId="36401" xr:uid="{00000000-0005-0000-0000-0000B9900000}"/>
    <cellStyle name="표준 34 15 5 3" xfId="26786" xr:uid="{00000000-0005-0000-0000-0000BA900000}"/>
    <cellStyle name="표준 34 15 5 3 2" xfId="38558" xr:uid="{00000000-0005-0000-0000-0000BB900000}"/>
    <cellStyle name="표준 34 15 5 4" xfId="35474" xr:uid="{00000000-0005-0000-0000-0000BC900000}"/>
    <cellStyle name="표준 34 15 6" xfId="23863" xr:uid="{00000000-0005-0000-0000-0000BD900000}"/>
    <cellStyle name="표준 34 15 6 2" xfId="29087" xr:uid="{00000000-0005-0000-0000-0000BE900000}"/>
    <cellStyle name="표준 34 15 6 2 2" xfId="40847" xr:uid="{00000000-0005-0000-0000-0000BF900000}"/>
    <cellStyle name="표준 34 15 6 3" xfId="35710" xr:uid="{00000000-0005-0000-0000-0000C0900000}"/>
    <cellStyle name="표준 34 15 7" xfId="25685" xr:uid="{00000000-0005-0000-0000-0000C1900000}"/>
    <cellStyle name="표준 34 15 7 2" xfId="37462" xr:uid="{00000000-0005-0000-0000-0000C2900000}"/>
    <cellStyle name="표준 34 15 8" xfId="34786" xr:uid="{00000000-0005-0000-0000-0000C3900000}"/>
    <cellStyle name="표준 34 16" xfId="9766" xr:uid="{00000000-0005-0000-0000-0000C4900000}"/>
    <cellStyle name="표준 34 16 2" xfId="11282" xr:uid="{00000000-0005-0000-0000-0000C5900000}"/>
    <cellStyle name="표준 34 16 2 2" xfId="24340" xr:uid="{00000000-0005-0000-0000-0000C6900000}"/>
    <cellStyle name="표준 34 16 2 2 2" xfId="29564" xr:uid="{00000000-0005-0000-0000-0000C7900000}"/>
    <cellStyle name="표준 34 16 2 2 2 2" xfId="41324" xr:uid="{00000000-0005-0000-0000-0000C8900000}"/>
    <cellStyle name="표준 34 16 2 2 3" xfId="36187" xr:uid="{00000000-0005-0000-0000-0000C9900000}"/>
    <cellStyle name="표준 34 16 2 3" xfId="26421" xr:uid="{00000000-0005-0000-0000-0000CA900000}"/>
    <cellStyle name="표준 34 16 2 3 2" xfId="38193" xr:uid="{00000000-0005-0000-0000-0000CB900000}"/>
    <cellStyle name="표준 34 16 2 4" xfId="35261" xr:uid="{00000000-0005-0000-0000-0000CC900000}"/>
    <cellStyle name="표준 34 16 3" xfId="10560" xr:uid="{00000000-0005-0000-0000-0000CD900000}"/>
    <cellStyle name="표준 34 16 3 2" xfId="24045" xr:uid="{00000000-0005-0000-0000-0000CE900000}"/>
    <cellStyle name="표준 34 16 3 2 2" xfId="29269" xr:uid="{00000000-0005-0000-0000-0000CF900000}"/>
    <cellStyle name="표준 34 16 3 2 2 2" xfId="41029" xr:uid="{00000000-0005-0000-0000-0000D0900000}"/>
    <cellStyle name="표준 34 16 3 2 3" xfId="35892" xr:uid="{00000000-0005-0000-0000-0000D1900000}"/>
    <cellStyle name="표준 34 16 3 3" xfId="26020" xr:uid="{00000000-0005-0000-0000-0000D2900000}"/>
    <cellStyle name="표준 34 16 3 3 2" xfId="37795" xr:uid="{00000000-0005-0000-0000-0000D3900000}"/>
    <cellStyle name="표준 34 16 3 4" xfId="34967" xr:uid="{00000000-0005-0000-0000-0000D4900000}"/>
    <cellStyle name="표준 34 16 4" xfId="11727" xr:uid="{00000000-0005-0000-0000-0000D5900000}"/>
    <cellStyle name="표준 34 16 4 2" xfId="24469" xr:uid="{00000000-0005-0000-0000-0000D6900000}"/>
    <cellStyle name="표준 34 16 4 2 2" xfId="29693" xr:uid="{00000000-0005-0000-0000-0000D7900000}"/>
    <cellStyle name="표준 34 16 4 2 2 2" xfId="41453" xr:uid="{00000000-0005-0000-0000-0000D8900000}"/>
    <cellStyle name="표준 34 16 4 2 3" xfId="36316" xr:uid="{00000000-0005-0000-0000-0000D9900000}"/>
    <cellStyle name="표준 34 16 4 3" xfId="26626" xr:uid="{00000000-0005-0000-0000-0000DA900000}"/>
    <cellStyle name="표준 34 16 4 3 2" xfId="38398" xr:uid="{00000000-0005-0000-0000-0000DB900000}"/>
    <cellStyle name="표준 34 16 4 4" xfId="35390" xr:uid="{00000000-0005-0000-0000-0000DC900000}"/>
    <cellStyle name="표준 34 16 5" xfId="12257" xr:uid="{00000000-0005-0000-0000-0000DD900000}"/>
    <cellStyle name="표준 34 16 5 2" xfId="24594" xr:uid="{00000000-0005-0000-0000-0000DE900000}"/>
    <cellStyle name="표준 34 16 5 2 2" xfId="29818" xr:uid="{00000000-0005-0000-0000-0000DF900000}"/>
    <cellStyle name="표준 34 16 5 2 2 2" xfId="41578" xr:uid="{00000000-0005-0000-0000-0000E0900000}"/>
    <cellStyle name="표준 34 16 5 2 3" xfId="36441" xr:uid="{00000000-0005-0000-0000-0000E1900000}"/>
    <cellStyle name="표준 34 16 5 3" xfId="26827" xr:uid="{00000000-0005-0000-0000-0000E2900000}"/>
    <cellStyle name="표준 34 16 5 3 2" xfId="38599" xr:uid="{00000000-0005-0000-0000-0000E3900000}"/>
    <cellStyle name="표준 34 16 5 4" xfId="35514" xr:uid="{00000000-0005-0000-0000-0000E4900000}"/>
    <cellStyle name="표준 34 16 6" xfId="23864" xr:uid="{00000000-0005-0000-0000-0000E5900000}"/>
    <cellStyle name="표준 34 16 6 2" xfId="29088" xr:uid="{00000000-0005-0000-0000-0000E6900000}"/>
    <cellStyle name="표준 34 16 6 2 2" xfId="40848" xr:uid="{00000000-0005-0000-0000-0000E7900000}"/>
    <cellStyle name="표준 34 16 6 3" xfId="35711" xr:uid="{00000000-0005-0000-0000-0000E8900000}"/>
    <cellStyle name="표준 34 16 7" xfId="25686" xr:uid="{00000000-0005-0000-0000-0000E9900000}"/>
    <cellStyle name="표준 34 16 7 2" xfId="37463" xr:uid="{00000000-0005-0000-0000-0000EA900000}"/>
    <cellStyle name="표준 34 16 8" xfId="34787" xr:uid="{00000000-0005-0000-0000-0000EB900000}"/>
    <cellStyle name="표준 34 17" xfId="9767" xr:uid="{00000000-0005-0000-0000-0000EC900000}"/>
    <cellStyle name="표준 34 17 2" xfId="11285" xr:uid="{00000000-0005-0000-0000-0000ED900000}"/>
    <cellStyle name="표준 34 17 2 2" xfId="24343" xr:uid="{00000000-0005-0000-0000-0000EE900000}"/>
    <cellStyle name="표준 34 17 2 2 2" xfId="29567" xr:uid="{00000000-0005-0000-0000-0000EF900000}"/>
    <cellStyle name="표준 34 17 2 2 2 2" xfId="41327" xr:uid="{00000000-0005-0000-0000-0000F0900000}"/>
    <cellStyle name="표준 34 17 2 2 3" xfId="36190" xr:uid="{00000000-0005-0000-0000-0000F1900000}"/>
    <cellStyle name="표준 34 17 2 3" xfId="26424" xr:uid="{00000000-0005-0000-0000-0000F2900000}"/>
    <cellStyle name="표준 34 17 2 3 2" xfId="38196" xr:uid="{00000000-0005-0000-0000-0000F3900000}"/>
    <cellStyle name="표준 34 17 2 4" xfId="35264" xr:uid="{00000000-0005-0000-0000-0000F4900000}"/>
    <cellStyle name="표준 34 17 3" xfId="10557" xr:uid="{00000000-0005-0000-0000-0000F5900000}"/>
    <cellStyle name="표준 34 17 3 2" xfId="24042" xr:uid="{00000000-0005-0000-0000-0000F6900000}"/>
    <cellStyle name="표준 34 17 3 2 2" xfId="29266" xr:uid="{00000000-0005-0000-0000-0000F7900000}"/>
    <cellStyle name="표준 34 17 3 2 2 2" xfId="41026" xr:uid="{00000000-0005-0000-0000-0000F8900000}"/>
    <cellStyle name="표준 34 17 3 2 3" xfId="35889" xr:uid="{00000000-0005-0000-0000-0000F9900000}"/>
    <cellStyle name="표준 34 17 3 3" xfId="26017" xr:uid="{00000000-0005-0000-0000-0000FA900000}"/>
    <cellStyle name="표준 34 17 3 3 2" xfId="37792" xr:uid="{00000000-0005-0000-0000-0000FB900000}"/>
    <cellStyle name="표준 34 17 3 4" xfId="34964" xr:uid="{00000000-0005-0000-0000-0000FC900000}"/>
    <cellStyle name="표준 34 17 4" xfId="11730" xr:uid="{00000000-0005-0000-0000-0000FD900000}"/>
    <cellStyle name="표준 34 17 4 2" xfId="24472" xr:uid="{00000000-0005-0000-0000-0000FE900000}"/>
    <cellStyle name="표준 34 17 4 2 2" xfId="29696" xr:uid="{00000000-0005-0000-0000-0000FF900000}"/>
    <cellStyle name="표준 34 17 4 2 2 2" xfId="41456" xr:uid="{00000000-0005-0000-0000-000000910000}"/>
    <cellStyle name="표준 34 17 4 2 3" xfId="36319" xr:uid="{00000000-0005-0000-0000-000001910000}"/>
    <cellStyle name="표준 34 17 4 3" xfId="26629" xr:uid="{00000000-0005-0000-0000-000002910000}"/>
    <cellStyle name="표준 34 17 4 3 2" xfId="38401" xr:uid="{00000000-0005-0000-0000-000003910000}"/>
    <cellStyle name="표준 34 17 4 4" xfId="35393" xr:uid="{00000000-0005-0000-0000-000004910000}"/>
    <cellStyle name="표준 34 17 5" xfId="12260" xr:uid="{00000000-0005-0000-0000-000005910000}"/>
    <cellStyle name="표준 34 17 5 2" xfId="24597" xr:uid="{00000000-0005-0000-0000-000006910000}"/>
    <cellStyle name="표준 34 17 5 2 2" xfId="29821" xr:uid="{00000000-0005-0000-0000-000007910000}"/>
    <cellStyle name="표준 34 17 5 2 2 2" xfId="41581" xr:uid="{00000000-0005-0000-0000-000008910000}"/>
    <cellStyle name="표준 34 17 5 2 3" xfId="36444" xr:uid="{00000000-0005-0000-0000-000009910000}"/>
    <cellStyle name="표준 34 17 5 3" xfId="26830" xr:uid="{00000000-0005-0000-0000-00000A910000}"/>
    <cellStyle name="표준 34 17 5 3 2" xfId="38602" xr:uid="{00000000-0005-0000-0000-00000B910000}"/>
    <cellStyle name="표준 34 17 5 4" xfId="35517" xr:uid="{00000000-0005-0000-0000-00000C910000}"/>
    <cellStyle name="표준 34 17 6" xfId="23865" xr:uid="{00000000-0005-0000-0000-00000D910000}"/>
    <cellStyle name="표준 34 17 6 2" xfId="29089" xr:uid="{00000000-0005-0000-0000-00000E910000}"/>
    <cellStyle name="표준 34 17 6 2 2" xfId="40849" xr:uid="{00000000-0005-0000-0000-00000F910000}"/>
    <cellStyle name="표준 34 17 6 3" xfId="35712" xr:uid="{00000000-0005-0000-0000-000010910000}"/>
    <cellStyle name="표준 34 17 7" xfId="25687" xr:uid="{00000000-0005-0000-0000-000011910000}"/>
    <cellStyle name="표준 34 17 7 2" xfId="37464" xr:uid="{00000000-0005-0000-0000-000012910000}"/>
    <cellStyle name="표준 34 17 8" xfId="34788" xr:uid="{00000000-0005-0000-0000-000013910000}"/>
    <cellStyle name="표준 34 18" xfId="9768" xr:uid="{00000000-0005-0000-0000-000014910000}"/>
    <cellStyle name="표준 34 18 2" xfId="11287" xr:uid="{00000000-0005-0000-0000-000015910000}"/>
    <cellStyle name="표준 34 18 2 2" xfId="24345" xr:uid="{00000000-0005-0000-0000-000016910000}"/>
    <cellStyle name="표준 34 18 2 2 2" xfId="29569" xr:uid="{00000000-0005-0000-0000-000017910000}"/>
    <cellStyle name="표준 34 18 2 2 2 2" xfId="41329" xr:uid="{00000000-0005-0000-0000-000018910000}"/>
    <cellStyle name="표준 34 18 2 2 3" xfId="36192" xr:uid="{00000000-0005-0000-0000-000019910000}"/>
    <cellStyle name="표준 34 18 2 3" xfId="26426" xr:uid="{00000000-0005-0000-0000-00001A910000}"/>
    <cellStyle name="표준 34 18 2 3 2" xfId="38198" xr:uid="{00000000-0005-0000-0000-00001B910000}"/>
    <cellStyle name="표준 34 18 2 4" xfId="35266" xr:uid="{00000000-0005-0000-0000-00001C910000}"/>
    <cellStyle name="표준 34 18 3" xfId="10555" xr:uid="{00000000-0005-0000-0000-00001D910000}"/>
    <cellStyle name="표준 34 18 3 2" xfId="24040" xr:uid="{00000000-0005-0000-0000-00001E910000}"/>
    <cellStyle name="표준 34 18 3 2 2" xfId="29264" xr:uid="{00000000-0005-0000-0000-00001F910000}"/>
    <cellStyle name="표준 34 18 3 2 2 2" xfId="41024" xr:uid="{00000000-0005-0000-0000-000020910000}"/>
    <cellStyle name="표준 34 18 3 2 3" xfId="35887" xr:uid="{00000000-0005-0000-0000-000021910000}"/>
    <cellStyle name="표준 34 18 3 3" xfId="26015" xr:uid="{00000000-0005-0000-0000-000022910000}"/>
    <cellStyle name="표준 34 18 3 3 2" xfId="37790" xr:uid="{00000000-0005-0000-0000-000023910000}"/>
    <cellStyle name="표준 34 18 3 4" xfId="34962" xr:uid="{00000000-0005-0000-0000-000024910000}"/>
    <cellStyle name="표준 34 18 4" xfId="11732" xr:uid="{00000000-0005-0000-0000-000025910000}"/>
    <cellStyle name="표준 34 18 4 2" xfId="24474" xr:uid="{00000000-0005-0000-0000-000026910000}"/>
    <cellStyle name="표준 34 18 4 2 2" xfId="29698" xr:uid="{00000000-0005-0000-0000-000027910000}"/>
    <cellStyle name="표준 34 18 4 2 2 2" xfId="41458" xr:uid="{00000000-0005-0000-0000-000028910000}"/>
    <cellStyle name="표준 34 18 4 2 3" xfId="36321" xr:uid="{00000000-0005-0000-0000-000029910000}"/>
    <cellStyle name="표준 34 18 4 3" xfId="26631" xr:uid="{00000000-0005-0000-0000-00002A910000}"/>
    <cellStyle name="표준 34 18 4 3 2" xfId="38403" xr:uid="{00000000-0005-0000-0000-00002B910000}"/>
    <cellStyle name="표준 34 18 4 4" xfId="35395" xr:uid="{00000000-0005-0000-0000-00002C910000}"/>
    <cellStyle name="표준 34 18 5" xfId="12262" xr:uid="{00000000-0005-0000-0000-00002D910000}"/>
    <cellStyle name="표준 34 18 5 2" xfId="24599" xr:uid="{00000000-0005-0000-0000-00002E910000}"/>
    <cellStyle name="표준 34 18 5 2 2" xfId="29823" xr:uid="{00000000-0005-0000-0000-00002F910000}"/>
    <cellStyle name="표준 34 18 5 2 2 2" xfId="41583" xr:uid="{00000000-0005-0000-0000-000030910000}"/>
    <cellStyle name="표준 34 18 5 2 3" xfId="36446" xr:uid="{00000000-0005-0000-0000-000031910000}"/>
    <cellStyle name="표준 34 18 5 3" xfId="26832" xr:uid="{00000000-0005-0000-0000-000032910000}"/>
    <cellStyle name="표준 34 18 5 3 2" xfId="38604" xr:uid="{00000000-0005-0000-0000-000033910000}"/>
    <cellStyle name="표준 34 18 5 4" xfId="35519" xr:uid="{00000000-0005-0000-0000-000034910000}"/>
    <cellStyle name="표준 34 18 6" xfId="23866" xr:uid="{00000000-0005-0000-0000-000035910000}"/>
    <cellStyle name="표준 34 18 6 2" xfId="29090" xr:uid="{00000000-0005-0000-0000-000036910000}"/>
    <cellStyle name="표준 34 18 6 2 2" xfId="40850" xr:uid="{00000000-0005-0000-0000-000037910000}"/>
    <cellStyle name="표준 34 18 6 3" xfId="35713" xr:uid="{00000000-0005-0000-0000-000038910000}"/>
    <cellStyle name="표준 34 18 7" xfId="25688" xr:uid="{00000000-0005-0000-0000-000039910000}"/>
    <cellStyle name="표준 34 18 7 2" xfId="37465" xr:uid="{00000000-0005-0000-0000-00003A910000}"/>
    <cellStyle name="표준 34 18 8" xfId="34789" xr:uid="{00000000-0005-0000-0000-00003B910000}"/>
    <cellStyle name="표준 34 19" xfId="9769" xr:uid="{00000000-0005-0000-0000-00003C910000}"/>
    <cellStyle name="표준 34 19 2" xfId="11290" xr:uid="{00000000-0005-0000-0000-00003D910000}"/>
    <cellStyle name="표준 34 19 2 2" xfId="24348" xr:uid="{00000000-0005-0000-0000-00003E910000}"/>
    <cellStyle name="표준 34 19 2 2 2" xfId="29572" xr:uid="{00000000-0005-0000-0000-00003F910000}"/>
    <cellStyle name="표준 34 19 2 2 2 2" xfId="41332" xr:uid="{00000000-0005-0000-0000-000040910000}"/>
    <cellStyle name="표준 34 19 2 2 3" xfId="36195" xr:uid="{00000000-0005-0000-0000-000041910000}"/>
    <cellStyle name="표준 34 19 2 3" xfId="26429" xr:uid="{00000000-0005-0000-0000-000042910000}"/>
    <cellStyle name="표준 34 19 2 3 2" xfId="38201" xr:uid="{00000000-0005-0000-0000-000043910000}"/>
    <cellStyle name="표준 34 19 2 4" xfId="35269" xr:uid="{00000000-0005-0000-0000-000044910000}"/>
    <cellStyle name="표준 34 19 3" xfId="10552" xr:uid="{00000000-0005-0000-0000-000045910000}"/>
    <cellStyle name="표준 34 19 3 2" xfId="24037" xr:uid="{00000000-0005-0000-0000-000046910000}"/>
    <cellStyle name="표준 34 19 3 2 2" xfId="29261" xr:uid="{00000000-0005-0000-0000-000047910000}"/>
    <cellStyle name="표준 34 19 3 2 2 2" xfId="41021" xr:uid="{00000000-0005-0000-0000-000048910000}"/>
    <cellStyle name="표준 34 19 3 2 3" xfId="35884" xr:uid="{00000000-0005-0000-0000-000049910000}"/>
    <cellStyle name="표준 34 19 3 3" xfId="26012" xr:uid="{00000000-0005-0000-0000-00004A910000}"/>
    <cellStyle name="표준 34 19 3 3 2" xfId="37787" xr:uid="{00000000-0005-0000-0000-00004B910000}"/>
    <cellStyle name="표준 34 19 3 4" xfId="34959" xr:uid="{00000000-0005-0000-0000-00004C910000}"/>
    <cellStyle name="표준 34 19 4" xfId="11735" xr:uid="{00000000-0005-0000-0000-00004D910000}"/>
    <cellStyle name="표준 34 19 4 2" xfId="24477" xr:uid="{00000000-0005-0000-0000-00004E910000}"/>
    <cellStyle name="표준 34 19 4 2 2" xfId="29701" xr:uid="{00000000-0005-0000-0000-00004F910000}"/>
    <cellStyle name="표준 34 19 4 2 2 2" xfId="41461" xr:uid="{00000000-0005-0000-0000-000050910000}"/>
    <cellStyle name="표준 34 19 4 2 3" xfId="36324" xr:uid="{00000000-0005-0000-0000-000051910000}"/>
    <cellStyle name="표준 34 19 4 3" xfId="26634" xr:uid="{00000000-0005-0000-0000-000052910000}"/>
    <cellStyle name="표준 34 19 4 3 2" xfId="38406" xr:uid="{00000000-0005-0000-0000-000053910000}"/>
    <cellStyle name="표준 34 19 4 4" xfId="35398" xr:uid="{00000000-0005-0000-0000-000054910000}"/>
    <cellStyle name="표준 34 19 5" xfId="10778" xr:uid="{00000000-0005-0000-0000-000055910000}"/>
    <cellStyle name="표준 34 19 5 2" xfId="24147" xr:uid="{00000000-0005-0000-0000-000056910000}"/>
    <cellStyle name="표준 34 19 5 2 2" xfId="29371" xr:uid="{00000000-0005-0000-0000-000057910000}"/>
    <cellStyle name="표준 34 19 5 2 2 2" xfId="41131" xr:uid="{00000000-0005-0000-0000-000058910000}"/>
    <cellStyle name="표준 34 19 5 2 3" xfId="35994" xr:uid="{00000000-0005-0000-0000-000059910000}"/>
    <cellStyle name="표준 34 19 5 3" xfId="26151" xr:uid="{00000000-0005-0000-0000-00005A910000}"/>
    <cellStyle name="표준 34 19 5 3 2" xfId="37925" xr:uid="{00000000-0005-0000-0000-00005B910000}"/>
    <cellStyle name="표준 34 19 5 4" xfId="35069" xr:uid="{00000000-0005-0000-0000-00005C910000}"/>
    <cellStyle name="표준 34 19 6" xfId="23867" xr:uid="{00000000-0005-0000-0000-00005D910000}"/>
    <cellStyle name="표준 34 19 6 2" xfId="29091" xr:uid="{00000000-0005-0000-0000-00005E910000}"/>
    <cellStyle name="표준 34 19 6 2 2" xfId="40851" xr:uid="{00000000-0005-0000-0000-00005F910000}"/>
    <cellStyle name="표준 34 19 6 3" xfId="35714" xr:uid="{00000000-0005-0000-0000-000060910000}"/>
    <cellStyle name="표준 34 19 7" xfId="25689" xr:uid="{00000000-0005-0000-0000-000061910000}"/>
    <cellStyle name="표준 34 19 7 2" xfId="37466" xr:uid="{00000000-0005-0000-0000-000062910000}"/>
    <cellStyle name="표준 34 19 8" xfId="34790" xr:uid="{00000000-0005-0000-0000-000063910000}"/>
    <cellStyle name="표준 34 2" xfId="2167" xr:uid="{00000000-0005-0000-0000-000064910000}"/>
    <cellStyle name="표준 34 2 10" xfId="9770" xr:uid="{00000000-0005-0000-0000-000065910000}"/>
    <cellStyle name="표준 34 2 10 2" xfId="11279" xr:uid="{00000000-0005-0000-0000-000066910000}"/>
    <cellStyle name="표준 34 2 10 2 2" xfId="24337" xr:uid="{00000000-0005-0000-0000-000067910000}"/>
    <cellStyle name="표준 34 2 10 2 2 2" xfId="29561" xr:uid="{00000000-0005-0000-0000-000068910000}"/>
    <cellStyle name="표준 34 2 10 2 2 2 2" xfId="41321" xr:uid="{00000000-0005-0000-0000-000069910000}"/>
    <cellStyle name="표준 34 2 10 2 2 3" xfId="36184" xr:uid="{00000000-0005-0000-0000-00006A910000}"/>
    <cellStyle name="표준 34 2 10 2 3" xfId="26418" xr:uid="{00000000-0005-0000-0000-00006B910000}"/>
    <cellStyle name="표준 34 2 10 2 3 2" xfId="38190" xr:uid="{00000000-0005-0000-0000-00006C910000}"/>
    <cellStyle name="표준 34 2 10 2 4" xfId="35258" xr:uid="{00000000-0005-0000-0000-00006D910000}"/>
    <cellStyle name="표준 34 2 10 3" xfId="10563" xr:uid="{00000000-0005-0000-0000-00006E910000}"/>
    <cellStyle name="표준 34 2 10 3 2" xfId="24048" xr:uid="{00000000-0005-0000-0000-00006F910000}"/>
    <cellStyle name="표준 34 2 10 3 2 2" xfId="29272" xr:uid="{00000000-0005-0000-0000-000070910000}"/>
    <cellStyle name="표준 34 2 10 3 2 2 2" xfId="41032" xr:uid="{00000000-0005-0000-0000-000071910000}"/>
    <cellStyle name="표준 34 2 10 3 2 3" xfId="35895" xr:uid="{00000000-0005-0000-0000-000072910000}"/>
    <cellStyle name="표준 34 2 10 3 3" xfId="26023" xr:uid="{00000000-0005-0000-0000-000073910000}"/>
    <cellStyle name="표준 34 2 10 3 3 2" xfId="37798" xr:uid="{00000000-0005-0000-0000-000074910000}"/>
    <cellStyle name="표준 34 2 10 3 4" xfId="34970" xr:uid="{00000000-0005-0000-0000-000075910000}"/>
    <cellStyle name="표준 34 2 10 4" xfId="11724" xr:uid="{00000000-0005-0000-0000-000076910000}"/>
    <cellStyle name="표준 34 2 10 4 2" xfId="24466" xr:uid="{00000000-0005-0000-0000-000077910000}"/>
    <cellStyle name="표준 34 2 10 4 2 2" xfId="29690" xr:uid="{00000000-0005-0000-0000-000078910000}"/>
    <cellStyle name="표준 34 2 10 4 2 2 2" xfId="41450" xr:uid="{00000000-0005-0000-0000-000079910000}"/>
    <cellStyle name="표준 34 2 10 4 2 3" xfId="36313" xr:uid="{00000000-0005-0000-0000-00007A910000}"/>
    <cellStyle name="표준 34 2 10 4 3" xfId="26623" xr:uid="{00000000-0005-0000-0000-00007B910000}"/>
    <cellStyle name="표준 34 2 10 4 3 2" xfId="38395" xr:uid="{00000000-0005-0000-0000-00007C910000}"/>
    <cellStyle name="표준 34 2 10 4 4" xfId="35387" xr:uid="{00000000-0005-0000-0000-00007D910000}"/>
    <cellStyle name="표준 34 2 10 5" xfId="12254" xr:uid="{00000000-0005-0000-0000-00007E910000}"/>
    <cellStyle name="표준 34 2 10 5 2" xfId="24591" xr:uid="{00000000-0005-0000-0000-00007F910000}"/>
    <cellStyle name="표준 34 2 10 5 2 2" xfId="29815" xr:uid="{00000000-0005-0000-0000-000080910000}"/>
    <cellStyle name="표준 34 2 10 5 2 2 2" xfId="41575" xr:uid="{00000000-0005-0000-0000-000081910000}"/>
    <cellStyle name="표준 34 2 10 5 2 3" xfId="36438" xr:uid="{00000000-0005-0000-0000-000082910000}"/>
    <cellStyle name="표준 34 2 10 5 3" xfId="26824" xr:uid="{00000000-0005-0000-0000-000083910000}"/>
    <cellStyle name="표준 34 2 10 5 3 2" xfId="38596" xr:uid="{00000000-0005-0000-0000-000084910000}"/>
    <cellStyle name="표준 34 2 10 5 4" xfId="35511" xr:uid="{00000000-0005-0000-0000-000085910000}"/>
    <cellStyle name="표준 34 2 10 6" xfId="23868" xr:uid="{00000000-0005-0000-0000-000086910000}"/>
    <cellStyle name="표준 34 2 10 6 2" xfId="29092" xr:uid="{00000000-0005-0000-0000-000087910000}"/>
    <cellStyle name="표준 34 2 10 6 2 2" xfId="40852" xr:uid="{00000000-0005-0000-0000-000088910000}"/>
    <cellStyle name="표준 34 2 10 6 3" xfId="35715" xr:uid="{00000000-0005-0000-0000-000089910000}"/>
    <cellStyle name="표준 34 2 10 7" xfId="25690" xr:uid="{00000000-0005-0000-0000-00008A910000}"/>
    <cellStyle name="표준 34 2 10 7 2" xfId="37467" xr:uid="{00000000-0005-0000-0000-00008B910000}"/>
    <cellStyle name="표준 34 2 10 8" xfId="34791" xr:uid="{00000000-0005-0000-0000-00008C910000}"/>
    <cellStyle name="표준 34 2 11" xfId="9771" xr:uid="{00000000-0005-0000-0000-00008D910000}"/>
    <cellStyle name="표준 34 2 11 2" xfId="11115" xr:uid="{00000000-0005-0000-0000-00008E910000}"/>
    <cellStyle name="표준 34 2 11 2 2" xfId="24273" xr:uid="{00000000-0005-0000-0000-00008F910000}"/>
    <cellStyle name="표준 34 2 11 2 2 2" xfId="29497" xr:uid="{00000000-0005-0000-0000-000090910000}"/>
    <cellStyle name="표준 34 2 11 2 2 2 2" xfId="41257" xr:uid="{00000000-0005-0000-0000-000091910000}"/>
    <cellStyle name="표준 34 2 11 2 2 3" xfId="36120" xr:uid="{00000000-0005-0000-0000-000092910000}"/>
    <cellStyle name="표준 34 2 11 2 3" xfId="26330" xr:uid="{00000000-0005-0000-0000-000093910000}"/>
    <cellStyle name="표준 34 2 11 2 3 2" xfId="38102" xr:uid="{00000000-0005-0000-0000-000094910000}"/>
    <cellStyle name="표준 34 2 11 2 4" xfId="35195" xr:uid="{00000000-0005-0000-0000-000095910000}"/>
    <cellStyle name="표준 34 2 11 3" xfId="10728" xr:uid="{00000000-0005-0000-0000-000096910000}"/>
    <cellStyle name="표준 34 2 11 3 2" xfId="24112" xr:uid="{00000000-0005-0000-0000-000097910000}"/>
    <cellStyle name="표준 34 2 11 3 2 2" xfId="29336" xr:uid="{00000000-0005-0000-0000-000098910000}"/>
    <cellStyle name="표준 34 2 11 3 2 2 2" xfId="41096" xr:uid="{00000000-0005-0000-0000-000099910000}"/>
    <cellStyle name="표준 34 2 11 3 2 3" xfId="35959" xr:uid="{00000000-0005-0000-0000-00009A910000}"/>
    <cellStyle name="표준 34 2 11 3 3" xfId="26112" xr:uid="{00000000-0005-0000-0000-00009B910000}"/>
    <cellStyle name="표준 34 2 11 3 3 2" xfId="37887" xr:uid="{00000000-0005-0000-0000-00009C910000}"/>
    <cellStyle name="표준 34 2 11 3 4" xfId="35034" xr:uid="{00000000-0005-0000-0000-00009D910000}"/>
    <cellStyle name="표준 34 2 11 4" xfId="11691" xr:uid="{00000000-0005-0000-0000-00009E910000}"/>
    <cellStyle name="표준 34 2 11 4 2" xfId="24442" xr:uid="{00000000-0005-0000-0000-00009F910000}"/>
    <cellStyle name="표준 34 2 11 4 2 2" xfId="29666" xr:uid="{00000000-0005-0000-0000-0000A0910000}"/>
    <cellStyle name="표준 34 2 11 4 2 2 2" xfId="41426" xr:uid="{00000000-0005-0000-0000-0000A1910000}"/>
    <cellStyle name="표준 34 2 11 4 2 3" xfId="36289" xr:uid="{00000000-0005-0000-0000-0000A2910000}"/>
    <cellStyle name="표준 34 2 11 4 3" xfId="26599" xr:uid="{00000000-0005-0000-0000-0000A3910000}"/>
    <cellStyle name="표준 34 2 11 4 3 2" xfId="38371" xr:uid="{00000000-0005-0000-0000-0000A4910000}"/>
    <cellStyle name="표준 34 2 11 4 4" xfId="35363" xr:uid="{00000000-0005-0000-0000-0000A5910000}"/>
    <cellStyle name="표준 34 2 11 5" xfId="12221" xr:uid="{00000000-0005-0000-0000-0000A6910000}"/>
    <cellStyle name="표준 34 2 11 5 2" xfId="24567" xr:uid="{00000000-0005-0000-0000-0000A7910000}"/>
    <cellStyle name="표준 34 2 11 5 2 2" xfId="29791" xr:uid="{00000000-0005-0000-0000-0000A8910000}"/>
    <cellStyle name="표준 34 2 11 5 2 2 2" xfId="41551" xr:uid="{00000000-0005-0000-0000-0000A9910000}"/>
    <cellStyle name="표준 34 2 11 5 2 3" xfId="36414" xr:uid="{00000000-0005-0000-0000-0000AA910000}"/>
    <cellStyle name="표준 34 2 11 5 3" xfId="26800" xr:uid="{00000000-0005-0000-0000-0000AB910000}"/>
    <cellStyle name="표준 34 2 11 5 3 2" xfId="38572" xr:uid="{00000000-0005-0000-0000-0000AC910000}"/>
    <cellStyle name="표준 34 2 11 5 4" xfId="35487" xr:uid="{00000000-0005-0000-0000-0000AD910000}"/>
    <cellStyle name="표준 34 2 11 6" xfId="23869" xr:uid="{00000000-0005-0000-0000-0000AE910000}"/>
    <cellStyle name="표준 34 2 11 6 2" xfId="29093" xr:uid="{00000000-0005-0000-0000-0000AF910000}"/>
    <cellStyle name="표준 34 2 11 6 2 2" xfId="40853" xr:uid="{00000000-0005-0000-0000-0000B0910000}"/>
    <cellStyle name="표준 34 2 11 6 3" xfId="35716" xr:uid="{00000000-0005-0000-0000-0000B1910000}"/>
    <cellStyle name="표준 34 2 11 7" xfId="25691" xr:uid="{00000000-0005-0000-0000-0000B2910000}"/>
    <cellStyle name="표준 34 2 11 7 2" xfId="37468" xr:uid="{00000000-0005-0000-0000-0000B3910000}"/>
    <cellStyle name="표준 34 2 11 8" xfId="34792" xr:uid="{00000000-0005-0000-0000-0000B4910000}"/>
    <cellStyle name="표준 34 2 12" xfId="9772" xr:uid="{00000000-0005-0000-0000-0000B5910000}"/>
    <cellStyle name="표준 34 2 12 2" xfId="11252" xr:uid="{00000000-0005-0000-0000-0000B6910000}"/>
    <cellStyle name="표준 34 2 12 2 2" xfId="24310" xr:uid="{00000000-0005-0000-0000-0000B7910000}"/>
    <cellStyle name="표준 34 2 12 2 2 2" xfId="29534" xr:uid="{00000000-0005-0000-0000-0000B8910000}"/>
    <cellStyle name="표준 34 2 12 2 2 2 2" xfId="41294" xr:uid="{00000000-0005-0000-0000-0000B9910000}"/>
    <cellStyle name="표준 34 2 12 2 2 3" xfId="36157" xr:uid="{00000000-0005-0000-0000-0000BA910000}"/>
    <cellStyle name="표준 34 2 12 2 3" xfId="26391" xr:uid="{00000000-0005-0000-0000-0000BB910000}"/>
    <cellStyle name="표준 34 2 12 2 3 2" xfId="38163" xr:uid="{00000000-0005-0000-0000-0000BC910000}"/>
    <cellStyle name="표준 34 2 12 2 4" xfId="35231" xr:uid="{00000000-0005-0000-0000-0000BD910000}"/>
    <cellStyle name="표준 34 2 12 3" xfId="10590" xr:uid="{00000000-0005-0000-0000-0000BE910000}"/>
    <cellStyle name="표준 34 2 12 3 2" xfId="24075" xr:uid="{00000000-0005-0000-0000-0000BF910000}"/>
    <cellStyle name="표준 34 2 12 3 2 2" xfId="29299" xr:uid="{00000000-0005-0000-0000-0000C0910000}"/>
    <cellStyle name="표준 34 2 12 3 2 2 2" xfId="41059" xr:uid="{00000000-0005-0000-0000-0000C1910000}"/>
    <cellStyle name="표준 34 2 12 3 2 3" xfId="35922" xr:uid="{00000000-0005-0000-0000-0000C2910000}"/>
    <cellStyle name="표준 34 2 12 3 3" xfId="26050" xr:uid="{00000000-0005-0000-0000-0000C3910000}"/>
    <cellStyle name="표준 34 2 12 3 3 2" xfId="37825" xr:uid="{00000000-0005-0000-0000-0000C4910000}"/>
    <cellStyle name="표준 34 2 12 3 4" xfId="34997" xr:uid="{00000000-0005-0000-0000-0000C5910000}"/>
    <cellStyle name="표준 34 2 12 4" xfId="11055" xr:uid="{00000000-0005-0000-0000-0000C6910000}"/>
    <cellStyle name="표준 34 2 12 4 2" xfId="24230" xr:uid="{00000000-0005-0000-0000-0000C7910000}"/>
    <cellStyle name="표준 34 2 12 4 2 2" xfId="29454" xr:uid="{00000000-0005-0000-0000-0000C8910000}"/>
    <cellStyle name="표준 34 2 12 4 2 2 2" xfId="41214" xr:uid="{00000000-0005-0000-0000-0000C9910000}"/>
    <cellStyle name="표준 34 2 12 4 2 3" xfId="36077" xr:uid="{00000000-0005-0000-0000-0000CA910000}"/>
    <cellStyle name="표준 34 2 12 4 3" xfId="26285" xr:uid="{00000000-0005-0000-0000-0000CB910000}"/>
    <cellStyle name="표준 34 2 12 4 3 2" xfId="38057" xr:uid="{00000000-0005-0000-0000-0000CC910000}"/>
    <cellStyle name="표준 34 2 12 4 4" xfId="35152" xr:uid="{00000000-0005-0000-0000-0000CD910000}"/>
    <cellStyle name="표준 34 2 12 5" xfId="10786" xr:uid="{00000000-0005-0000-0000-0000CE910000}"/>
    <cellStyle name="표준 34 2 12 5 2" xfId="24155" xr:uid="{00000000-0005-0000-0000-0000CF910000}"/>
    <cellStyle name="표준 34 2 12 5 2 2" xfId="29379" xr:uid="{00000000-0005-0000-0000-0000D0910000}"/>
    <cellStyle name="표준 34 2 12 5 2 2 2" xfId="41139" xr:uid="{00000000-0005-0000-0000-0000D1910000}"/>
    <cellStyle name="표준 34 2 12 5 2 3" xfId="36002" xr:uid="{00000000-0005-0000-0000-0000D2910000}"/>
    <cellStyle name="표준 34 2 12 5 3" xfId="26159" xr:uid="{00000000-0005-0000-0000-0000D3910000}"/>
    <cellStyle name="표준 34 2 12 5 3 2" xfId="37933" xr:uid="{00000000-0005-0000-0000-0000D4910000}"/>
    <cellStyle name="표준 34 2 12 5 4" xfId="35077" xr:uid="{00000000-0005-0000-0000-0000D5910000}"/>
    <cellStyle name="표준 34 2 12 6" xfId="23870" xr:uid="{00000000-0005-0000-0000-0000D6910000}"/>
    <cellStyle name="표준 34 2 12 6 2" xfId="29094" xr:uid="{00000000-0005-0000-0000-0000D7910000}"/>
    <cellStyle name="표준 34 2 12 6 2 2" xfId="40854" xr:uid="{00000000-0005-0000-0000-0000D8910000}"/>
    <cellStyle name="표준 34 2 12 6 3" xfId="35717" xr:uid="{00000000-0005-0000-0000-0000D9910000}"/>
    <cellStyle name="표준 34 2 12 7" xfId="25692" xr:uid="{00000000-0005-0000-0000-0000DA910000}"/>
    <cellStyle name="표준 34 2 12 7 2" xfId="37469" xr:uid="{00000000-0005-0000-0000-0000DB910000}"/>
    <cellStyle name="표준 34 2 12 8" xfId="34793" xr:uid="{00000000-0005-0000-0000-0000DC910000}"/>
    <cellStyle name="표준 34 2 13" xfId="9773" xr:uid="{00000000-0005-0000-0000-0000DD910000}"/>
    <cellStyle name="표준 34 2 13 2" xfId="11117" xr:uid="{00000000-0005-0000-0000-0000DE910000}"/>
    <cellStyle name="표준 34 2 13 2 2" xfId="24275" xr:uid="{00000000-0005-0000-0000-0000DF910000}"/>
    <cellStyle name="표준 34 2 13 2 2 2" xfId="29499" xr:uid="{00000000-0005-0000-0000-0000E0910000}"/>
    <cellStyle name="표준 34 2 13 2 2 2 2" xfId="41259" xr:uid="{00000000-0005-0000-0000-0000E1910000}"/>
    <cellStyle name="표준 34 2 13 2 2 3" xfId="36122" xr:uid="{00000000-0005-0000-0000-0000E2910000}"/>
    <cellStyle name="표준 34 2 13 2 3" xfId="26332" xr:uid="{00000000-0005-0000-0000-0000E3910000}"/>
    <cellStyle name="표준 34 2 13 2 3 2" xfId="38104" xr:uid="{00000000-0005-0000-0000-0000E4910000}"/>
    <cellStyle name="표준 34 2 13 2 4" xfId="35197" xr:uid="{00000000-0005-0000-0000-0000E5910000}"/>
    <cellStyle name="표준 34 2 13 3" xfId="10726" xr:uid="{00000000-0005-0000-0000-0000E6910000}"/>
    <cellStyle name="표준 34 2 13 3 2" xfId="24110" xr:uid="{00000000-0005-0000-0000-0000E7910000}"/>
    <cellStyle name="표준 34 2 13 3 2 2" xfId="29334" xr:uid="{00000000-0005-0000-0000-0000E8910000}"/>
    <cellStyle name="표준 34 2 13 3 2 2 2" xfId="41094" xr:uid="{00000000-0005-0000-0000-0000E9910000}"/>
    <cellStyle name="표준 34 2 13 3 2 3" xfId="35957" xr:uid="{00000000-0005-0000-0000-0000EA910000}"/>
    <cellStyle name="표준 34 2 13 3 3" xfId="26110" xr:uid="{00000000-0005-0000-0000-0000EB910000}"/>
    <cellStyle name="표준 34 2 13 3 3 2" xfId="37885" xr:uid="{00000000-0005-0000-0000-0000EC910000}"/>
    <cellStyle name="표준 34 2 13 3 4" xfId="35032" xr:uid="{00000000-0005-0000-0000-0000ED910000}"/>
    <cellStyle name="표준 34 2 13 4" xfId="11693" xr:uid="{00000000-0005-0000-0000-0000EE910000}"/>
    <cellStyle name="표준 34 2 13 4 2" xfId="24444" xr:uid="{00000000-0005-0000-0000-0000EF910000}"/>
    <cellStyle name="표준 34 2 13 4 2 2" xfId="29668" xr:uid="{00000000-0005-0000-0000-0000F0910000}"/>
    <cellStyle name="표준 34 2 13 4 2 2 2" xfId="41428" xr:uid="{00000000-0005-0000-0000-0000F1910000}"/>
    <cellStyle name="표준 34 2 13 4 2 3" xfId="36291" xr:uid="{00000000-0005-0000-0000-0000F2910000}"/>
    <cellStyle name="표준 34 2 13 4 3" xfId="26601" xr:uid="{00000000-0005-0000-0000-0000F3910000}"/>
    <cellStyle name="표준 34 2 13 4 3 2" xfId="38373" xr:uid="{00000000-0005-0000-0000-0000F4910000}"/>
    <cellStyle name="표준 34 2 13 4 4" xfId="35365" xr:uid="{00000000-0005-0000-0000-0000F5910000}"/>
    <cellStyle name="표준 34 2 13 5" xfId="10910" xr:uid="{00000000-0005-0000-0000-0000F6910000}"/>
    <cellStyle name="표준 34 2 13 5 2" xfId="24187" xr:uid="{00000000-0005-0000-0000-0000F7910000}"/>
    <cellStyle name="표준 34 2 13 5 2 2" xfId="29411" xr:uid="{00000000-0005-0000-0000-0000F8910000}"/>
    <cellStyle name="표준 34 2 13 5 2 2 2" xfId="41171" xr:uid="{00000000-0005-0000-0000-0000F9910000}"/>
    <cellStyle name="표준 34 2 13 5 2 3" xfId="36034" xr:uid="{00000000-0005-0000-0000-0000FA910000}"/>
    <cellStyle name="표준 34 2 13 5 3" xfId="26213" xr:uid="{00000000-0005-0000-0000-0000FB910000}"/>
    <cellStyle name="표준 34 2 13 5 3 2" xfId="37986" xr:uid="{00000000-0005-0000-0000-0000FC910000}"/>
    <cellStyle name="표준 34 2 13 5 4" xfId="35109" xr:uid="{00000000-0005-0000-0000-0000FD910000}"/>
    <cellStyle name="표준 34 2 13 6" xfId="23871" xr:uid="{00000000-0005-0000-0000-0000FE910000}"/>
    <cellStyle name="표준 34 2 13 6 2" xfId="29095" xr:uid="{00000000-0005-0000-0000-0000FF910000}"/>
    <cellStyle name="표준 34 2 13 6 2 2" xfId="40855" xr:uid="{00000000-0005-0000-0000-000000920000}"/>
    <cellStyle name="표준 34 2 13 6 3" xfId="35718" xr:uid="{00000000-0005-0000-0000-000001920000}"/>
    <cellStyle name="표준 34 2 13 7" xfId="25693" xr:uid="{00000000-0005-0000-0000-000002920000}"/>
    <cellStyle name="표준 34 2 13 7 2" xfId="37470" xr:uid="{00000000-0005-0000-0000-000003920000}"/>
    <cellStyle name="표준 34 2 13 8" xfId="34794" xr:uid="{00000000-0005-0000-0000-000004920000}"/>
    <cellStyle name="표준 34 2 14" xfId="9774" xr:uid="{00000000-0005-0000-0000-000005920000}"/>
    <cellStyle name="표준 34 2 14 2" xfId="11250" xr:uid="{00000000-0005-0000-0000-000006920000}"/>
    <cellStyle name="표준 34 2 14 2 2" xfId="24308" xr:uid="{00000000-0005-0000-0000-000007920000}"/>
    <cellStyle name="표준 34 2 14 2 2 2" xfId="29532" xr:uid="{00000000-0005-0000-0000-000008920000}"/>
    <cellStyle name="표준 34 2 14 2 2 2 2" xfId="41292" xr:uid="{00000000-0005-0000-0000-000009920000}"/>
    <cellStyle name="표준 34 2 14 2 2 3" xfId="36155" xr:uid="{00000000-0005-0000-0000-00000A920000}"/>
    <cellStyle name="표준 34 2 14 2 3" xfId="26389" xr:uid="{00000000-0005-0000-0000-00000B920000}"/>
    <cellStyle name="표준 34 2 14 2 3 2" xfId="38161" xr:uid="{00000000-0005-0000-0000-00000C920000}"/>
    <cellStyle name="표준 34 2 14 2 4" xfId="35229" xr:uid="{00000000-0005-0000-0000-00000D920000}"/>
    <cellStyle name="표준 34 2 14 3" xfId="10592" xr:uid="{00000000-0005-0000-0000-00000E920000}"/>
    <cellStyle name="표준 34 2 14 3 2" xfId="24077" xr:uid="{00000000-0005-0000-0000-00000F920000}"/>
    <cellStyle name="표준 34 2 14 3 2 2" xfId="29301" xr:uid="{00000000-0005-0000-0000-000010920000}"/>
    <cellStyle name="표준 34 2 14 3 2 2 2" xfId="41061" xr:uid="{00000000-0005-0000-0000-000011920000}"/>
    <cellStyle name="표준 34 2 14 3 2 3" xfId="35924" xr:uid="{00000000-0005-0000-0000-000012920000}"/>
    <cellStyle name="표준 34 2 14 3 3" xfId="26052" xr:uid="{00000000-0005-0000-0000-000013920000}"/>
    <cellStyle name="표준 34 2 14 3 3 2" xfId="37827" xr:uid="{00000000-0005-0000-0000-000014920000}"/>
    <cellStyle name="표준 34 2 14 3 4" xfId="34999" xr:uid="{00000000-0005-0000-0000-000015920000}"/>
    <cellStyle name="표준 34 2 14 4" xfId="11053" xr:uid="{00000000-0005-0000-0000-000016920000}"/>
    <cellStyle name="표준 34 2 14 4 2" xfId="24228" xr:uid="{00000000-0005-0000-0000-000017920000}"/>
    <cellStyle name="표준 34 2 14 4 2 2" xfId="29452" xr:uid="{00000000-0005-0000-0000-000018920000}"/>
    <cellStyle name="표준 34 2 14 4 2 2 2" xfId="41212" xr:uid="{00000000-0005-0000-0000-000019920000}"/>
    <cellStyle name="표준 34 2 14 4 2 3" xfId="36075" xr:uid="{00000000-0005-0000-0000-00001A920000}"/>
    <cellStyle name="표준 34 2 14 4 3" xfId="26283" xr:uid="{00000000-0005-0000-0000-00001B920000}"/>
    <cellStyle name="표준 34 2 14 4 3 2" xfId="38055" xr:uid="{00000000-0005-0000-0000-00001C920000}"/>
    <cellStyle name="표준 34 2 14 4 4" xfId="35150" xr:uid="{00000000-0005-0000-0000-00001D920000}"/>
    <cellStyle name="표준 34 2 14 5" xfId="10788" xr:uid="{00000000-0005-0000-0000-00001E920000}"/>
    <cellStyle name="표준 34 2 14 5 2" xfId="24157" xr:uid="{00000000-0005-0000-0000-00001F920000}"/>
    <cellStyle name="표준 34 2 14 5 2 2" xfId="29381" xr:uid="{00000000-0005-0000-0000-000020920000}"/>
    <cellStyle name="표준 34 2 14 5 2 2 2" xfId="41141" xr:uid="{00000000-0005-0000-0000-000021920000}"/>
    <cellStyle name="표준 34 2 14 5 2 3" xfId="36004" xr:uid="{00000000-0005-0000-0000-000022920000}"/>
    <cellStyle name="표준 34 2 14 5 3" xfId="26161" xr:uid="{00000000-0005-0000-0000-000023920000}"/>
    <cellStyle name="표준 34 2 14 5 3 2" xfId="37935" xr:uid="{00000000-0005-0000-0000-000024920000}"/>
    <cellStyle name="표준 34 2 14 5 4" xfId="35079" xr:uid="{00000000-0005-0000-0000-000025920000}"/>
    <cellStyle name="표준 34 2 14 6" xfId="23872" xr:uid="{00000000-0005-0000-0000-000026920000}"/>
    <cellStyle name="표준 34 2 14 6 2" xfId="29096" xr:uid="{00000000-0005-0000-0000-000027920000}"/>
    <cellStyle name="표준 34 2 14 6 2 2" xfId="40856" xr:uid="{00000000-0005-0000-0000-000028920000}"/>
    <cellStyle name="표준 34 2 14 6 3" xfId="35719" xr:uid="{00000000-0005-0000-0000-000029920000}"/>
    <cellStyle name="표준 34 2 14 7" xfId="25694" xr:uid="{00000000-0005-0000-0000-00002A920000}"/>
    <cellStyle name="표준 34 2 14 7 2" xfId="37471" xr:uid="{00000000-0005-0000-0000-00002B920000}"/>
    <cellStyle name="표준 34 2 14 8" xfId="34795" xr:uid="{00000000-0005-0000-0000-00002C920000}"/>
    <cellStyle name="표준 34 2 15" xfId="9775" xr:uid="{00000000-0005-0000-0000-00002D920000}"/>
    <cellStyle name="표준 34 2 15 2" xfId="11119" xr:uid="{00000000-0005-0000-0000-00002E920000}"/>
    <cellStyle name="표준 34 2 15 2 2" xfId="24277" xr:uid="{00000000-0005-0000-0000-00002F920000}"/>
    <cellStyle name="표준 34 2 15 2 2 2" xfId="29501" xr:uid="{00000000-0005-0000-0000-000030920000}"/>
    <cellStyle name="표준 34 2 15 2 2 2 2" xfId="41261" xr:uid="{00000000-0005-0000-0000-000031920000}"/>
    <cellStyle name="표준 34 2 15 2 2 3" xfId="36124" xr:uid="{00000000-0005-0000-0000-000032920000}"/>
    <cellStyle name="표준 34 2 15 2 3" xfId="26334" xr:uid="{00000000-0005-0000-0000-000033920000}"/>
    <cellStyle name="표준 34 2 15 2 3 2" xfId="38106" xr:uid="{00000000-0005-0000-0000-000034920000}"/>
    <cellStyle name="표준 34 2 15 2 4" xfId="35199" xr:uid="{00000000-0005-0000-0000-000035920000}"/>
    <cellStyle name="표준 34 2 15 3" xfId="10724" xr:uid="{00000000-0005-0000-0000-000036920000}"/>
    <cellStyle name="표준 34 2 15 3 2" xfId="24108" xr:uid="{00000000-0005-0000-0000-000037920000}"/>
    <cellStyle name="표준 34 2 15 3 2 2" xfId="29332" xr:uid="{00000000-0005-0000-0000-000038920000}"/>
    <cellStyle name="표준 34 2 15 3 2 2 2" xfId="41092" xr:uid="{00000000-0005-0000-0000-000039920000}"/>
    <cellStyle name="표준 34 2 15 3 2 3" xfId="35955" xr:uid="{00000000-0005-0000-0000-00003A920000}"/>
    <cellStyle name="표준 34 2 15 3 3" xfId="26108" xr:uid="{00000000-0005-0000-0000-00003B920000}"/>
    <cellStyle name="표준 34 2 15 3 3 2" xfId="37883" xr:uid="{00000000-0005-0000-0000-00003C920000}"/>
    <cellStyle name="표준 34 2 15 3 4" xfId="35030" xr:uid="{00000000-0005-0000-0000-00003D920000}"/>
    <cellStyle name="표준 34 2 15 4" xfId="10933" xr:uid="{00000000-0005-0000-0000-00003E920000}"/>
    <cellStyle name="표준 34 2 15 4 2" xfId="24200" xr:uid="{00000000-0005-0000-0000-00003F920000}"/>
    <cellStyle name="표준 34 2 15 4 2 2" xfId="29424" xr:uid="{00000000-0005-0000-0000-000040920000}"/>
    <cellStyle name="표준 34 2 15 4 2 2 2" xfId="41184" xr:uid="{00000000-0005-0000-0000-000041920000}"/>
    <cellStyle name="표준 34 2 15 4 2 3" xfId="36047" xr:uid="{00000000-0005-0000-0000-000042920000}"/>
    <cellStyle name="표준 34 2 15 4 3" xfId="26228" xr:uid="{00000000-0005-0000-0000-000043920000}"/>
    <cellStyle name="표준 34 2 15 4 3 2" xfId="38001" xr:uid="{00000000-0005-0000-0000-000044920000}"/>
    <cellStyle name="표준 34 2 15 4 4" xfId="35122" xr:uid="{00000000-0005-0000-0000-000045920000}"/>
    <cellStyle name="표준 34 2 15 5" xfId="12223" xr:uid="{00000000-0005-0000-0000-000046920000}"/>
    <cellStyle name="표준 34 2 15 5 2" xfId="24569" xr:uid="{00000000-0005-0000-0000-000047920000}"/>
    <cellStyle name="표준 34 2 15 5 2 2" xfId="29793" xr:uid="{00000000-0005-0000-0000-000048920000}"/>
    <cellStyle name="표준 34 2 15 5 2 2 2" xfId="41553" xr:uid="{00000000-0005-0000-0000-000049920000}"/>
    <cellStyle name="표준 34 2 15 5 2 3" xfId="36416" xr:uid="{00000000-0005-0000-0000-00004A920000}"/>
    <cellStyle name="표준 34 2 15 5 3" xfId="26802" xr:uid="{00000000-0005-0000-0000-00004B920000}"/>
    <cellStyle name="표준 34 2 15 5 3 2" xfId="38574" xr:uid="{00000000-0005-0000-0000-00004C920000}"/>
    <cellStyle name="표준 34 2 15 5 4" xfId="35489" xr:uid="{00000000-0005-0000-0000-00004D920000}"/>
    <cellStyle name="표준 34 2 15 6" xfId="23873" xr:uid="{00000000-0005-0000-0000-00004E920000}"/>
    <cellStyle name="표준 34 2 15 6 2" xfId="29097" xr:uid="{00000000-0005-0000-0000-00004F920000}"/>
    <cellStyle name="표준 34 2 15 6 2 2" xfId="40857" xr:uid="{00000000-0005-0000-0000-000050920000}"/>
    <cellStyle name="표준 34 2 15 6 3" xfId="35720" xr:uid="{00000000-0005-0000-0000-000051920000}"/>
    <cellStyle name="표준 34 2 15 7" xfId="25695" xr:uid="{00000000-0005-0000-0000-000052920000}"/>
    <cellStyle name="표준 34 2 15 7 2" xfId="37472" xr:uid="{00000000-0005-0000-0000-000053920000}"/>
    <cellStyle name="표준 34 2 15 8" xfId="34796" xr:uid="{00000000-0005-0000-0000-000054920000}"/>
    <cellStyle name="표준 34 2 16" xfId="9776" xr:uid="{00000000-0005-0000-0000-000055920000}"/>
    <cellStyle name="표준 34 2 16 2" xfId="11248" xr:uid="{00000000-0005-0000-0000-000056920000}"/>
    <cellStyle name="표준 34 2 16 2 2" xfId="24306" xr:uid="{00000000-0005-0000-0000-000057920000}"/>
    <cellStyle name="표준 34 2 16 2 2 2" xfId="29530" xr:uid="{00000000-0005-0000-0000-000058920000}"/>
    <cellStyle name="표준 34 2 16 2 2 2 2" xfId="41290" xr:uid="{00000000-0005-0000-0000-000059920000}"/>
    <cellStyle name="표준 34 2 16 2 2 3" xfId="36153" xr:uid="{00000000-0005-0000-0000-00005A920000}"/>
    <cellStyle name="표준 34 2 16 2 3" xfId="26387" xr:uid="{00000000-0005-0000-0000-00005B920000}"/>
    <cellStyle name="표준 34 2 16 2 3 2" xfId="38159" xr:uid="{00000000-0005-0000-0000-00005C920000}"/>
    <cellStyle name="표준 34 2 16 2 4" xfId="35227" xr:uid="{00000000-0005-0000-0000-00005D920000}"/>
    <cellStyle name="표준 34 2 16 3" xfId="10594" xr:uid="{00000000-0005-0000-0000-00005E920000}"/>
    <cellStyle name="표준 34 2 16 3 2" xfId="24079" xr:uid="{00000000-0005-0000-0000-00005F920000}"/>
    <cellStyle name="표준 34 2 16 3 2 2" xfId="29303" xr:uid="{00000000-0005-0000-0000-000060920000}"/>
    <cellStyle name="표준 34 2 16 3 2 2 2" xfId="41063" xr:uid="{00000000-0005-0000-0000-000061920000}"/>
    <cellStyle name="표준 34 2 16 3 2 3" xfId="35926" xr:uid="{00000000-0005-0000-0000-000062920000}"/>
    <cellStyle name="표준 34 2 16 3 3" xfId="26054" xr:uid="{00000000-0005-0000-0000-000063920000}"/>
    <cellStyle name="표준 34 2 16 3 3 2" xfId="37829" xr:uid="{00000000-0005-0000-0000-000064920000}"/>
    <cellStyle name="표준 34 2 16 3 4" xfId="35001" xr:uid="{00000000-0005-0000-0000-000065920000}"/>
    <cellStyle name="표준 34 2 16 4" xfId="11051" xr:uid="{00000000-0005-0000-0000-000066920000}"/>
    <cellStyle name="표준 34 2 16 4 2" xfId="24226" xr:uid="{00000000-0005-0000-0000-000067920000}"/>
    <cellStyle name="표준 34 2 16 4 2 2" xfId="29450" xr:uid="{00000000-0005-0000-0000-000068920000}"/>
    <cellStyle name="표준 34 2 16 4 2 2 2" xfId="41210" xr:uid="{00000000-0005-0000-0000-000069920000}"/>
    <cellStyle name="표준 34 2 16 4 2 3" xfId="36073" xr:uid="{00000000-0005-0000-0000-00006A920000}"/>
    <cellStyle name="표준 34 2 16 4 3" xfId="26281" xr:uid="{00000000-0005-0000-0000-00006B920000}"/>
    <cellStyle name="표준 34 2 16 4 3 2" xfId="38053" xr:uid="{00000000-0005-0000-0000-00006C920000}"/>
    <cellStyle name="표준 34 2 16 4 4" xfId="35148" xr:uid="{00000000-0005-0000-0000-00006D920000}"/>
    <cellStyle name="표준 34 2 16 5" xfId="10790" xr:uid="{00000000-0005-0000-0000-00006E920000}"/>
    <cellStyle name="표준 34 2 16 5 2" xfId="24159" xr:uid="{00000000-0005-0000-0000-00006F920000}"/>
    <cellStyle name="표준 34 2 16 5 2 2" xfId="29383" xr:uid="{00000000-0005-0000-0000-000070920000}"/>
    <cellStyle name="표준 34 2 16 5 2 2 2" xfId="41143" xr:uid="{00000000-0005-0000-0000-000071920000}"/>
    <cellStyle name="표준 34 2 16 5 2 3" xfId="36006" xr:uid="{00000000-0005-0000-0000-000072920000}"/>
    <cellStyle name="표준 34 2 16 5 3" xfId="26163" xr:uid="{00000000-0005-0000-0000-000073920000}"/>
    <cellStyle name="표준 34 2 16 5 3 2" xfId="37937" xr:uid="{00000000-0005-0000-0000-000074920000}"/>
    <cellStyle name="표준 34 2 16 5 4" xfId="35081" xr:uid="{00000000-0005-0000-0000-000075920000}"/>
    <cellStyle name="표준 34 2 16 6" xfId="23874" xr:uid="{00000000-0005-0000-0000-000076920000}"/>
    <cellStyle name="표준 34 2 16 6 2" xfId="29098" xr:uid="{00000000-0005-0000-0000-000077920000}"/>
    <cellStyle name="표준 34 2 16 6 2 2" xfId="40858" xr:uid="{00000000-0005-0000-0000-000078920000}"/>
    <cellStyle name="표준 34 2 16 6 3" xfId="35721" xr:uid="{00000000-0005-0000-0000-000079920000}"/>
    <cellStyle name="표준 34 2 16 7" xfId="25696" xr:uid="{00000000-0005-0000-0000-00007A920000}"/>
    <cellStyle name="표준 34 2 16 7 2" xfId="37473" xr:uid="{00000000-0005-0000-0000-00007B920000}"/>
    <cellStyle name="표준 34 2 16 8" xfId="34797" xr:uid="{00000000-0005-0000-0000-00007C920000}"/>
    <cellStyle name="표준 34 2 17" xfId="9777" xr:uid="{00000000-0005-0000-0000-00007D920000}"/>
    <cellStyle name="표준 34 2 17 2" xfId="11121" xr:uid="{00000000-0005-0000-0000-00007E920000}"/>
    <cellStyle name="표준 34 2 17 2 2" xfId="24279" xr:uid="{00000000-0005-0000-0000-00007F920000}"/>
    <cellStyle name="표준 34 2 17 2 2 2" xfId="29503" xr:uid="{00000000-0005-0000-0000-000080920000}"/>
    <cellStyle name="표준 34 2 17 2 2 2 2" xfId="41263" xr:uid="{00000000-0005-0000-0000-000081920000}"/>
    <cellStyle name="표준 34 2 17 2 2 3" xfId="36126" xr:uid="{00000000-0005-0000-0000-000082920000}"/>
    <cellStyle name="표준 34 2 17 2 3" xfId="26336" xr:uid="{00000000-0005-0000-0000-000083920000}"/>
    <cellStyle name="표준 34 2 17 2 3 2" xfId="38108" xr:uid="{00000000-0005-0000-0000-000084920000}"/>
    <cellStyle name="표준 34 2 17 2 4" xfId="35201" xr:uid="{00000000-0005-0000-0000-000085920000}"/>
    <cellStyle name="표준 34 2 17 3" xfId="10722" xr:uid="{00000000-0005-0000-0000-000086920000}"/>
    <cellStyle name="표준 34 2 17 3 2" xfId="24106" xr:uid="{00000000-0005-0000-0000-000087920000}"/>
    <cellStyle name="표준 34 2 17 3 2 2" xfId="29330" xr:uid="{00000000-0005-0000-0000-000088920000}"/>
    <cellStyle name="표준 34 2 17 3 2 2 2" xfId="41090" xr:uid="{00000000-0005-0000-0000-000089920000}"/>
    <cellStyle name="표준 34 2 17 3 2 3" xfId="35953" xr:uid="{00000000-0005-0000-0000-00008A920000}"/>
    <cellStyle name="표준 34 2 17 3 3" xfId="26106" xr:uid="{00000000-0005-0000-0000-00008B920000}"/>
    <cellStyle name="표준 34 2 17 3 3 2" xfId="37881" xr:uid="{00000000-0005-0000-0000-00008C920000}"/>
    <cellStyle name="표준 34 2 17 3 4" xfId="35028" xr:uid="{00000000-0005-0000-0000-00008D920000}"/>
    <cellStyle name="표준 34 2 17 4" xfId="11695" xr:uid="{00000000-0005-0000-0000-00008E920000}"/>
    <cellStyle name="표준 34 2 17 4 2" xfId="24446" xr:uid="{00000000-0005-0000-0000-00008F920000}"/>
    <cellStyle name="표준 34 2 17 4 2 2" xfId="29670" xr:uid="{00000000-0005-0000-0000-000090920000}"/>
    <cellStyle name="표준 34 2 17 4 2 2 2" xfId="41430" xr:uid="{00000000-0005-0000-0000-000091920000}"/>
    <cellStyle name="표준 34 2 17 4 2 3" xfId="36293" xr:uid="{00000000-0005-0000-0000-000092920000}"/>
    <cellStyle name="표준 34 2 17 4 3" xfId="26603" xr:uid="{00000000-0005-0000-0000-000093920000}"/>
    <cellStyle name="표준 34 2 17 4 3 2" xfId="38375" xr:uid="{00000000-0005-0000-0000-000094920000}"/>
    <cellStyle name="표준 34 2 17 4 4" xfId="35367" xr:uid="{00000000-0005-0000-0000-000095920000}"/>
    <cellStyle name="표준 34 2 17 5" xfId="12225" xr:uid="{00000000-0005-0000-0000-000096920000}"/>
    <cellStyle name="표준 34 2 17 5 2" xfId="24571" xr:uid="{00000000-0005-0000-0000-000097920000}"/>
    <cellStyle name="표준 34 2 17 5 2 2" xfId="29795" xr:uid="{00000000-0005-0000-0000-000098920000}"/>
    <cellStyle name="표준 34 2 17 5 2 2 2" xfId="41555" xr:uid="{00000000-0005-0000-0000-000099920000}"/>
    <cellStyle name="표준 34 2 17 5 2 3" xfId="36418" xr:uid="{00000000-0005-0000-0000-00009A920000}"/>
    <cellStyle name="표준 34 2 17 5 3" xfId="26804" xr:uid="{00000000-0005-0000-0000-00009B920000}"/>
    <cellStyle name="표준 34 2 17 5 3 2" xfId="38576" xr:uid="{00000000-0005-0000-0000-00009C920000}"/>
    <cellStyle name="표준 34 2 17 5 4" xfId="35491" xr:uid="{00000000-0005-0000-0000-00009D920000}"/>
    <cellStyle name="표준 34 2 17 6" xfId="23875" xr:uid="{00000000-0005-0000-0000-00009E920000}"/>
    <cellStyle name="표준 34 2 17 6 2" xfId="29099" xr:uid="{00000000-0005-0000-0000-00009F920000}"/>
    <cellStyle name="표준 34 2 17 6 2 2" xfId="40859" xr:uid="{00000000-0005-0000-0000-0000A0920000}"/>
    <cellStyle name="표준 34 2 17 6 3" xfId="35722" xr:uid="{00000000-0005-0000-0000-0000A1920000}"/>
    <cellStyle name="표준 34 2 17 7" xfId="25697" xr:uid="{00000000-0005-0000-0000-0000A2920000}"/>
    <cellStyle name="표준 34 2 17 7 2" xfId="37474" xr:uid="{00000000-0005-0000-0000-0000A3920000}"/>
    <cellStyle name="표준 34 2 17 8" xfId="34798" xr:uid="{00000000-0005-0000-0000-0000A4920000}"/>
    <cellStyle name="표준 34 2 18" xfId="9778" xr:uid="{00000000-0005-0000-0000-0000A5920000}"/>
    <cellStyle name="표준 34 2 18 2" xfId="11247" xr:uid="{00000000-0005-0000-0000-0000A6920000}"/>
    <cellStyle name="표준 34 2 18 2 2" xfId="24305" xr:uid="{00000000-0005-0000-0000-0000A7920000}"/>
    <cellStyle name="표준 34 2 18 2 2 2" xfId="29529" xr:uid="{00000000-0005-0000-0000-0000A8920000}"/>
    <cellStyle name="표준 34 2 18 2 2 2 2" xfId="41289" xr:uid="{00000000-0005-0000-0000-0000A9920000}"/>
    <cellStyle name="표준 34 2 18 2 2 3" xfId="36152" xr:uid="{00000000-0005-0000-0000-0000AA920000}"/>
    <cellStyle name="표준 34 2 18 2 3" xfId="26386" xr:uid="{00000000-0005-0000-0000-0000AB920000}"/>
    <cellStyle name="표준 34 2 18 2 3 2" xfId="38158" xr:uid="{00000000-0005-0000-0000-0000AC920000}"/>
    <cellStyle name="표준 34 2 18 2 4" xfId="35226" xr:uid="{00000000-0005-0000-0000-0000AD920000}"/>
    <cellStyle name="표준 34 2 18 3" xfId="10595" xr:uid="{00000000-0005-0000-0000-0000AE920000}"/>
    <cellStyle name="표준 34 2 18 3 2" xfId="24080" xr:uid="{00000000-0005-0000-0000-0000AF920000}"/>
    <cellStyle name="표준 34 2 18 3 2 2" xfId="29304" xr:uid="{00000000-0005-0000-0000-0000B0920000}"/>
    <cellStyle name="표준 34 2 18 3 2 2 2" xfId="41064" xr:uid="{00000000-0005-0000-0000-0000B1920000}"/>
    <cellStyle name="표준 34 2 18 3 2 3" xfId="35927" xr:uid="{00000000-0005-0000-0000-0000B2920000}"/>
    <cellStyle name="표준 34 2 18 3 3" xfId="26055" xr:uid="{00000000-0005-0000-0000-0000B3920000}"/>
    <cellStyle name="표준 34 2 18 3 3 2" xfId="37830" xr:uid="{00000000-0005-0000-0000-0000B4920000}"/>
    <cellStyle name="표준 34 2 18 3 4" xfId="35002" xr:uid="{00000000-0005-0000-0000-0000B5920000}"/>
    <cellStyle name="표준 34 2 18 4" xfId="11050" xr:uid="{00000000-0005-0000-0000-0000B6920000}"/>
    <cellStyle name="표준 34 2 18 4 2" xfId="24225" xr:uid="{00000000-0005-0000-0000-0000B7920000}"/>
    <cellStyle name="표준 34 2 18 4 2 2" xfId="29449" xr:uid="{00000000-0005-0000-0000-0000B8920000}"/>
    <cellStyle name="표준 34 2 18 4 2 2 2" xfId="41209" xr:uid="{00000000-0005-0000-0000-0000B9920000}"/>
    <cellStyle name="표준 34 2 18 4 2 3" xfId="36072" xr:uid="{00000000-0005-0000-0000-0000BA920000}"/>
    <cellStyle name="표준 34 2 18 4 3" xfId="26280" xr:uid="{00000000-0005-0000-0000-0000BB920000}"/>
    <cellStyle name="표준 34 2 18 4 3 2" xfId="38052" xr:uid="{00000000-0005-0000-0000-0000BC920000}"/>
    <cellStyle name="표준 34 2 18 4 4" xfId="35147" xr:uid="{00000000-0005-0000-0000-0000BD920000}"/>
    <cellStyle name="표준 34 2 18 5" xfId="10791" xr:uid="{00000000-0005-0000-0000-0000BE920000}"/>
    <cellStyle name="표준 34 2 18 5 2" xfId="24160" xr:uid="{00000000-0005-0000-0000-0000BF920000}"/>
    <cellStyle name="표준 34 2 18 5 2 2" xfId="29384" xr:uid="{00000000-0005-0000-0000-0000C0920000}"/>
    <cellStyle name="표준 34 2 18 5 2 2 2" xfId="41144" xr:uid="{00000000-0005-0000-0000-0000C1920000}"/>
    <cellStyle name="표준 34 2 18 5 2 3" xfId="36007" xr:uid="{00000000-0005-0000-0000-0000C2920000}"/>
    <cellStyle name="표준 34 2 18 5 3" xfId="26164" xr:uid="{00000000-0005-0000-0000-0000C3920000}"/>
    <cellStyle name="표준 34 2 18 5 3 2" xfId="37938" xr:uid="{00000000-0005-0000-0000-0000C4920000}"/>
    <cellStyle name="표준 34 2 18 5 4" xfId="35082" xr:uid="{00000000-0005-0000-0000-0000C5920000}"/>
    <cellStyle name="표준 34 2 18 6" xfId="23876" xr:uid="{00000000-0005-0000-0000-0000C6920000}"/>
    <cellStyle name="표준 34 2 18 6 2" xfId="29100" xr:uid="{00000000-0005-0000-0000-0000C7920000}"/>
    <cellStyle name="표준 34 2 18 6 2 2" xfId="40860" xr:uid="{00000000-0005-0000-0000-0000C8920000}"/>
    <cellStyle name="표준 34 2 18 6 3" xfId="35723" xr:uid="{00000000-0005-0000-0000-0000C9920000}"/>
    <cellStyle name="표준 34 2 18 7" xfId="25698" xr:uid="{00000000-0005-0000-0000-0000CA920000}"/>
    <cellStyle name="표준 34 2 18 7 2" xfId="37475" xr:uid="{00000000-0005-0000-0000-0000CB920000}"/>
    <cellStyle name="표준 34 2 18 8" xfId="34799" xr:uid="{00000000-0005-0000-0000-0000CC920000}"/>
    <cellStyle name="표준 34 2 19" xfId="9779" xr:uid="{00000000-0005-0000-0000-0000CD920000}"/>
    <cellStyle name="표준 34 2 19 2" xfId="11123" xr:uid="{00000000-0005-0000-0000-0000CE920000}"/>
    <cellStyle name="표준 34 2 19 2 2" xfId="24281" xr:uid="{00000000-0005-0000-0000-0000CF920000}"/>
    <cellStyle name="표준 34 2 19 2 2 2" xfId="29505" xr:uid="{00000000-0005-0000-0000-0000D0920000}"/>
    <cellStyle name="표준 34 2 19 2 2 2 2" xfId="41265" xr:uid="{00000000-0005-0000-0000-0000D1920000}"/>
    <cellStyle name="표준 34 2 19 2 2 3" xfId="36128" xr:uid="{00000000-0005-0000-0000-0000D2920000}"/>
    <cellStyle name="표준 34 2 19 2 3" xfId="26338" xr:uid="{00000000-0005-0000-0000-0000D3920000}"/>
    <cellStyle name="표준 34 2 19 2 3 2" xfId="38110" xr:uid="{00000000-0005-0000-0000-0000D4920000}"/>
    <cellStyle name="표준 34 2 19 2 4" xfId="35203" xr:uid="{00000000-0005-0000-0000-0000D5920000}"/>
    <cellStyle name="표준 34 2 19 3" xfId="10720" xr:uid="{00000000-0005-0000-0000-0000D6920000}"/>
    <cellStyle name="표준 34 2 19 3 2" xfId="24104" xr:uid="{00000000-0005-0000-0000-0000D7920000}"/>
    <cellStyle name="표준 34 2 19 3 2 2" xfId="29328" xr:uid="{00000000-0005-0000-0000-0000D8920000}"/>
    <cellStyle name="표준 34 2 19 3 2 2 2" xfId="41088" xr:uid="{00000000-0005-0000-0000-0000D9920000}"/>
    <cellStyle name="표준 34 2 19 3 2 3" xfId="35951" xr:uid="{00000000-0005-0000-0000-0000DA920000}"/>
    <cellStyle name="표준 34 2 19 3 3" xfId="26104" xr:uid="{00000000-0005-0000-0000-0000DB920000}"/>
    <cellStyle name="표준 34 2 19 3 3 2" xfId="37879" xr:uid="{00000000-0005-0000-0000-0000DC920000}"/>
    <cellStyle name="표준 34 2 19 3 4" xfId="35026" xr:uid="{00000000-0005-0000-0000-0000DD920000}"/>
    <cellStyle name="표준 34 2 19 4" xfId="10934" xr:uid="{00000000-0005-0000-0000-0000DE920000}"/>
    <cellStyle name="표준 34 2 19 4 2" xfId="24201" xr:uid="{00000000-0005-0000-0000-0000DF920000}"/>
    <cellStyle name="표준 34 2 19 4 2 2" xfId="29425" xr:uid="{00000000-0005-0000-0000-0000E0920000}"/>
    <cellStyle name="표준 34 2 19 4 2 2 2" xfId="41185" xr:uid="{00000000-0005-0000-0000-0000E1920000}"/>
    <cellStyle name="표준 34 2 19 4 2 3" xfId="36048" xr:uid="{00000000-0005-0000-0000-0000E2920000}"/>
    <cellStyle name="표준 34 2 19 4 3" xfId="26229" xr:uid="{00000000-0005-0000-0000-0000E3920000}"/>
    <cellStyle name="표준 34 2 19 4 3 2" xfId="38002" xr:uid="{00000000-0005-0000-0000-0000E4920000}"/>
    <cellStyle name="표준 34 2 19 4 4" xfId="35123" xr:uid="{00000000-0005-0000-0000-0000E5920000}"/>
    <cellStyle name="표준 34 2 19 5" xfId="10907" xr:uid="{00000000-0005-0000-0000-0000E6920000}"/>
    <cellStyle name="표준 34 2 19 5 2" xfId="24184" xr:uid="{00000000-0005-0000-0000-0000E7920000}"/>
    <cellStyle name="표준 34 2 19 5 2 2" xfId="29408" xr:uid="{00000000-0005-0000-0000-0000E8920000}"/>
    <cellStyle name="표준 34 2 19 5 2 2 2" xfId="41168" xr:uid="{00000000-0005-0000-0000-0000E9920000}"/>
    <cellStyle name="표준 34 2 19 5 2 3" xfId="36031" xr:uid="{00000000-0005-0000-0000-0000EA920000}"/>
    <cellStyle name="표준 34 2 19 5 3" xfId="26210" xr:uid="{00000000-0005-0000-0000-0000EB920000}"/>
    <cellStyle name="표준 34 2 19 5 3 2" xfId="37983" xr:uid="{00000000-0005-0000-0000-0000EC920000}"/>
    <cellStyle name="표준 34 2 19 5 4" xfId="35106" xr:uid="{00000000-0005-0000-0000-0000ED920000}"/>
    <cellStyle name="표준 34 2 19 6" xfId="23877" xr:uid="{00000000-0005-0000-0000-0000EE920000}"/>
    <cellStyle name="표준 34 2 19 6 2" xfId="29101" xr:uid="{00000000-0005-0000-0000-0000EF920000}"/>
    <cellStyle name="표준 34 2 19 6 2 2" xfId="40861" xr:uid="{00000000-0005-0000-0000-0000F0920000}"/>
    <cellStyle name="표준 34 2 19 6 3" xfId="35724" xr:uid="{00000000-0005-0000-0000-0000F1920000}"/>
    <cellStyle name="표준 34 2 19 7" xfId="25699" xr:uid="{00000000-0005-0000-0000-0000F2920000}"/>
    <cellStyle name="표준 34 2 19 7 2" xfId="37476" xr:uid="{00000000-0005-0000-0000-0000F3920000}"/>
    <cellStyle name="표준 34 2 19 8" xfId="34800" xr:uid="{00000000-0005-0000-0000-0000F4920000}"/>
    <cellStyle name="표준 34 2 2" xfId="9454" xr:uid="{00000000-0005-0000-0000-0000F5920000}"/>
    <cellStyle name="표준 34 2 2 2" xfId="11271" xr:uid="{00000000-0005-0000-0000-0000F6920000}"/>
    <cellStyle name="표준 34 2 2 2 2" xfId="13002" xr:uid="{00000000-0005-0000-0000-0000F7920000}"/>
    <cellStyle name="표준 34 2 2 2 3" xfId="24329" xr:uid="{00000000-0005-0000-0000-0000F8920000}"/>
    <cellStyle name="표준 34 2 2 2 3 2" xfId="29553" xr:uid="{00000000-0005-0000-0000-0000F9920000}"/>
    <cellStyle name="표준 34 2 2 2 3 2 2" xfId="41313" xr:uid="{00000000-0005-0000-0000-0000FA920000}"/>
    <cellStyle name="표준 34 2 2 2 3 3" xfId="36176" xr:uid="{00000000-0005-0000-0000-0000FB920000}"/>
    <cellStyle name="표준 34 2 2 2 4" xfId="26410" xr:uid="{00000000-0005-0000-0000-0000FC920000}"/>
    <cellStyle name="표준 34 2 2 2 4 2" xfId="38182" xr:uid="{00000000-0005-0000-0000-0000FD920000}"/>
    <cellStyle name="표준 34 2 2 2 5" xfId="35250" xr:uid="{00000000-0005-0000-0000-0000FE920000}"/>
    <cellStyle name="표준 34 2 2 3" xfId="10571" xr:uid="{00000000-0005-0000-0000-0000FF920000}"/>
    <cellStyle name="표준 34 2 2 3 2" xfId="24056" xr:uid="{00000000-0005-0000-0000-000000930000}"/>
    <cellStyle name="표준 34 2 2 3 2 2" xfId="29280" xr:uid="{00000000-0005-0000-0000-000001930000}"/>
    <cellStyle name="표준 34 2 2 3 2 2 2" xfId="41040" xr:uid="{00000000-0005-0000-0000-000002930000}"/>
    <cellStyle name="표준 34 2 2 3 2 3" xfId="35903" xr:uid="{00000000-0005-0000-0000-000003930000}"/>
    <cellStyle name="표준 34 2 2 3 3" xfId="26031" xr:uid="{00000000-0005-0000-0000-000004930000}"/>
    <cellStyle name="표준 34 2 2 3 3 2" xfId="37806" xr:uid="{00000000-0005-0000-0000-000005930000}"/>
    <cellStyle name="표준 34 2 2 3 4" xfId="34978" xr:uid="{00000000-0005-0000-0000-000006930000}"/>
    <cellStyle name="표준 34 2 2 4" xfId="11716" xr:uid="{00000000-0005-0000-0000-000007930000}"/>
    <cellStyle name="표준 34 2 2 4 2" xfId="24458" xr:uid="{00000000-0005-0000-0000-000008930000}"/>
    <cellStyle name="표준 34 2 2 4 2 2" xfId="29682" xr:uid="{00000000-0005-0000-0000-000009930000}"/>
    <cellStyle name="표준 34 2 2 4 2 2 2" xfId="41442" xr:uid="{00000000-0005-0000-0000-00000A930000}"/>
    <cellStyle name="표준 34 2 2 4 2 3" xfId="36305" xr:uid="{00000000-0005-0000-0000-00000B930000}"/>
    <cellStyle name="표준 34 2 2 4 3" xfId="26615" xr:uid="{00000000-0005-0000-0000-00000C930000}"/>
    <cellStyle name="표준 34 2 2 4 3 2" xfId="38387" xr:uid="{00000000-0005-0000-0000-00000D930000}"/>
    <cellStyle name="표준 34 2 2 4 4" xfId="35379" xr:uid="{00000000-0005-0000-0000-00000E930000}"/>
    <cellStyle name="표준 34 2 2 5" xfId="12246" xr:uid="{00000000-0005-0000-0000-00000F930000}"/>
    <cellStyle name="표준 34 2 2 5 2" xfId="24583" xr:uid="{00000000-0005-0000-0000-000010930000}"/>
    <cellStyle name="표준 34 2 2 5 2 2" xfId="29807" xr:uid="{00000000-0005-0000-0000-000011930000}"/>
    <cellStyle name="표준 34 2 2 5 2 2 2" xfId="41567" xr:uid="{00000000-0005-0000-0000-000012930000}"/>
    <cellStyle name="표준 34 2 2 5 2 3" xfId="36430" xr:uid="{00000000-0005-0000-0000-000013930000}"/>
    <cellStyle name="표준 34 2 2 5 3" xfId="26816" xr:uid="{00000000-0005-0000-0000-000014930000}"/>
    <cellStyle name="표준 34 2 2 5 3 2" xfId="38588" xr:uid="{00000000-0005-0000-0000-000015930000}"/>
    <cellStyle name="표준 34 2 2 5 4" xfId="35503" xr:uid="{00000000-0005-0000-0000-000016930000}"/>
    <cellStyle name="표준 34 2 2 6" xfId="12953" xr:uid="{00000000-0005-0000-0000-000017930000}"/>
    <cellStyle name="표준 34 2 2 7" xfId="9780" xr:uid="{00000000-0005-0000-0000-000018930000}"/>
    <cellStyle name="표준 34 2 2 7 2" xfId="23878" xr:uid="{00000000-0005-0000-0000-000019930000}"/>
    <cellStyle name="표준 34 2 2 7 2 2" xfId="29102" xr:uid="{00000000-0005-0000-0000-00001A930000}"/>
    <cellStyle name="표준 34 2 2 7 2 2 2" xfId="40862" xr:uid="{00000000-0005-0000-0000-00001B930000}"/>
    <cellStyle name="표준 34 2 2 7 2 3" xfId="35725" xr:uid="{00000000-0005-0000-0000-00001C930000}"/>
    <cellStyle name="표준 34 2 2 7 3" xfId="25700" xr:uid="{00000000-0005-0000-0000-00001D930000}"/>
    <cellStyle name="표준 34 2 2 7 3 2" xfId="37477" xr:uid="{00000000-0005-0000-0000-00001E930000}"/>
    <cellStyle name="표준 34 2 2 7 4" xfId="34801" xr:uid="{00000000-0005-0000-0000-00001F930000}"/>
    <cellStyle name="표준 34 2 20" xfId="9781" xr:uid="{00000000-0005-0000-0000-000020930000}"/>
    <cellStyle name="표준 34 2 20 2" xfId="11245" xr:uid="{00000000-0005-0000-0000-000021930000}"/>
    <cellStyle name="표준 34 2 20 2 2" xfId="24303" xr:uid="{00000000-0005-0000-0000-000022930000}"/>
    <cellStyle name="표준 34 2 20 2 2 2" xfId="29527" xr:uid="{00000000-0005-0000-0000-000023930000}"/>
    <cellStyle name="표준 34 2 20 2 2 2 2" xfId="41287" xr:uid="{00000000-0005-0000-0000-000024930000}"/>
    <cellStyle name="표준 34 2 20 2 2 3" xfId="36150" xr:uid="{00000000-0005-0000-0000-000025930000}"/>
    <cellStyle name="표준 34 2 20 2 3" xfId="26384" xr:uid="{00000000-0005-0000-0000-000026930000}"/>
    <cellStyle name="표준 34 2 20 2 3 2" xfId="38156" xr:uid="{00000000-0005-0000-0000-000027930000}"/>
    <cellStyle name="표준 34 2 20 2 4" xfId="35224" xr:uid="{00000000-0005-0000-0000-000028930000}"/>
    <cellStyle name="표준 34 2 20 3" xfId="10597" xr:uid="{00000000-0005-0000-0000-000029930000}"/>
    <cellStyle name="표준 34 2 20 3 2" xfId="24082" xr:uid="{00000000-0005-0000-0000-00002A930000}"/>
    <cellStyle name="표준 34 2 20 3 2 2" xfId="29306" xr:uid="{00000000-0005-0000-0000-00002B930000}"/>
    <cellStyle name="표준 34 2 20 3 2 2 2" xfId="41066" xr:uid="{00000000-0005-0000-0000-00002C930000}"/>
    <cellStyle name="표준 34 2 20 3 2 3" xfId="35929" xr:uid="{00000000-0005-0000-0000-00002D930000}"/>
    <cellStyle name="표준 34 2 20 3 3" xfId="26057" xr:uid="{00000000-0005-0000-0000-00002E930000}"/>
    <cellStyle name="표준 34 2 20 3 3 2" xfId="37832" xr:uid="{00000000-0005-0000-0000-00002F930000}"/>
    <cellStyle name="표준 34 2 20 3 4" xfId="35004" xr:uid="{00000000-0005-0000-0000-000030930000}"/>
    <cellStyle name="표준 34 2 20 4" xfId="11048" xr:uid="{00000000-0005-0000-0000-000031930000}"/>
    <cellStyle name="표준 34 2 20 4 2" xfId="24223" xr:uid="{00000000-0005-0000-0000-000032930000}"/>
    <cellStyle name="표준 34 2 20 4 2 2" xfId="29447" xr:uid="{00000000-0005-0000-0000-000033930000}"/>
    <cellStyle name="표준 34 2 20 4 2 2 2" xfId="41207" xr:uid="{00000000-0005-0000-0000-000034930000}"/>
    <cellStyle name="표준 34 2 20 4 2 3" xfId="36070" xr:uid="{00000000-0005-0000-0000-000035930000}"/>
    <cellStyle name="표준 34 2 20 4 3" xfId="26278" xr:uid="{00000000-0005-0000-0000-000036930000}"/>
    <cellStyle name="표준 34 2 20 4 3 2" xfId="38050" xr:uid="{00000000-0005-0000-0000-000037930000}"/>
    <cellStyle name="표준 34 2 20 4 4" xfId="35145" xr:uid="{00000000-0005-0000-0000-000038930000}"/>
    <cellStyle name="표준 34 2 20 5" xfId="10793" xr:uid="{00000000-0005-0000-0000-000039930000}"/>
    <cellStyle name="표준 34 2 20 5 2" xfId="24162" xr:uid="{00000000-0005-0000-0000-00003A930000}"/>
    <cellStyle name="표준 34 2 20 5 2 2" xfId="29386" xr:uid="{00000000-0005-0000-0000-00003B930000}"/>
    <cellStyle name="표준 34 2 20 5 2 2 2" xfId="41146" xr:uid="{00000000-0005-0000-0000-00003C930000}"/>
    <cellStyle name="표준 34 2 20 5 2 3" xfId="36009" xr:uid="{00000000-0005-0000-0000-00003D930000}"/>
    <cellStyle name="표준 34 2 20 5 3" xfId="26166" xr:uid="{00000000-0005-0000-0000-00003E930000}"/>
    <cellStyle name="표준 34 2 20 5 3 2" xfId="37940" xr:uid="{00000000-0005-0000-0000-00003F930000}"/>
    <cellStyle name="표준 34 2 20 5 4" xfId="35084" xr:uid="{00000000-0005-0000-0000-000040930000}"/>
    <cellStyle name="표준 34 2 20 6" xfId="23879" xr:uid="{00000000-0005-0000-0000-000041930000}"/>
    <cellStyle name="표준 34 2 20 6 2" xfId="29103" xr:uid="{00000000-0005-0000-0000-000042930000}"/>
    <cellStyle name="표준 34 2 20 6 2 2" xfId="40863" xr:uid="{00000000-0005-0000-0000-000043930000}"/>
    <cellStyle name="표준 34 2 20 6 3" xfId="35726" xr:uid="{00000000-0005-0000-0000-000044930000}"/>
    <cellStyle name="표준 34 2 20 7" xfId="25701" xr:uid="{00000000-0005-0000-0000-000045930000}"/>
    <cellStyle name="표준 34 2 20 7 2" xfId="37478" xr:uid="{00000000-0005-0000-0000-000046930000}"/>
    <cellStyle name="표준 34 2 20 8" xfId="34802" xr:uid="{00000000-0005-0000-0000-000047930000}"/>
    <cellStyle name="표준 34 2 21" xfId="9782" xr:uid="{00000000-0005-0000-0000-000048930000}"/>
    <cellStyle name="표준 34 2 21 2" xfId="11125" xr:uid="{00000000-0005-0000-0000-000049930000}"/>
    <cellStyle name="표준 34 2 21 2 2" xfId="24283" xr:uid="{00000000-0005-0000-0000-00004A930000}"/>
    <cellStyle name="표준 34 2 21 2 2 2" xfId="29507" xr:uid="{00000000-0005-0000-0000-00004B930000}"/>
    <cellStyle name="표준 34 2 21 2 2 2 2" xfId="41267" xr:uid="{00000000-0005-0000-0000-00004C930000}"/>
    <cellStyle name="표준 34 2 21 2 2 3" xfId="36130" xr:uid="{00000000-0005-0000-0000-00004D930000}"/>
    <cellStyle name="표준 34 2 21 2 3" xfId="26340" xr:uid="{00000000-0005-0000-0000-00004E930000}"/>
    <cellStyle name="표준 34 2 21 2 3 2" xfId="38112" xr:uid="{00000000-0005-0000-0000-00004F930000}"/>
    <cellStyle name="표준 34 2 21 2 4" xfId="35205" xr:uid="{00000000-0005-0000-0000-000050930000}"/>
    <cellStyle name="표준 34 2 21 3" xfId="10718" xr:uid="{00000000-0005-0000-0000-000051930000}"/>
    <cellStyle name="표준 34 2 21 3 2" xfId="24102" xr:uid="{00000000-0005-0000-0000-000052930000}"/>
    <cellStyle name="표준 34 2 21 3 2 2" xfId="29326" xr:uid="{00000000-0005-0000-0000-000053930000}"/>
    <cellStyle name="표준 34 2 21 3 2 2 2" xfId="41086" xr:uid="{00000000-0005-0000-0000-000054930000}"/>
    <cellStyle name="표준 34 2 21 3 2 3" xfId="35949" xr:uid="{00000000-0005-0000-0000-000055930000}"/>
    <cellStyle name="표준 34 2 21 3 3" xfId="26102" xr:uid="{00000000-0005-0000-0000-000056930000}"/>
    <cellStyle name="표준 34 2 21 3 3 2" xfId="37877" xr:uid="{00000000-0005-0000-0000-000057930000}"/>
    <cellStyle name="표준 34 2 21 3 4" xfId="35024" xr:uid="{00000000-0005-0000-0000-000058930000}"/>
    <cellStyle name="표준 34 2 21 4" xfId="10936" xr:uid="{00000000-0005-0000-0000-000059930000}"/>
    <cellStyle name="표준 34 2 21 4 2" xfId="24203" xr:uid="{00000000-0005-0000-0000-00005A930000}"/>
    <cellStyle name="표준 34 2 21 4 2 2" xfId="29427" xr:uid="{00000000-0005-0000-0000-00005B930000}"/>
    <cellStyle name="표준 34 2 21 4 2 2 2" xfId="41187" xr:uid="{00000000-0005-0000-0000-00005C930000}"/>
    <cellStyle name="표준 34 2 21 4 2 3" xfId="36050" xr:uid="{00000000-0005-0000-0000-00005D930000}"/>
    <cellStyle name="표준 34 2 21 4 3" xfId="26231" xr:uid="{00000000-0005-0000-0000-00005E930000}"/>
    <cellStyle name="표준 34 2 21 4 3 2" xfId="38004" xr:uid="{00000000-0005-0000-0000-00005F930000}"/>
    <cellStyle name="표준 34 2 21 4 4" xfId="35125" xr:uid="{00000000-0005-0000-0000-000060930000}"/>
    <cellStyle name="표준 34 2 21 5" xfId="10905" xr:uid="{00000000-0005-0000-0000-000061930000}"/>
    <cellStyle name="표준 34 2 21 5 2" xfId="24182" xr:uid="{00000000-0005-0000-0000-000062930000}"/>
    <cellStyle name="표준 34 2 21 5 2 2" xfId="29406" xr:uid="{00000000-0005-0000-0000-000063930000}"/>
    <cellStyle name="표준 34 2 21 5 2 2 2" xfId="41166" xr:uid="{00000000-0005-0000-0000-000064930000}"/>
    <cellStyle name="표준 34 2 21 5 2 3" xfId="36029" xr:uid="{00000000-0005-0000-0000-000065930000}"/>
    <cellStyle name="표준 34 2 21 5 3" xfId="26208" xr:uid="{00000000-0005-0000-0000-000066930000}"/>
    <cellStyle name="표준 34 2 21 5 3 2" xfId="37981" xr:uid="{00000000-0005-0000-0000-000067930000}"/>
    <cellStyle name="표준 34 2 21 5 4" xfId="35104" xr:uid="{00000000-0005-0000-0000-000068930000}"/>
    <cellStyle name="표준 34 2 21 6" xfId="23880" xr:uid="{00000000-0005-0000-0000-000069930000}"/>
    <cellStyle name="표준 34 2 21 6 2" xfId="29104" xr:uid="{00000000-0005-0000-0000-00006A930000}"/>
    <cellStyle name="표준 34 2 21 6 2 2" xfId="40864" xr:uid="{00000000-0005-0000-0000-00006B930000}"/>
    <cellStyle name="표준 34 2 21 6 3" xfId="35727" xr:uid="{00000000-0005-0000-0000-00006C930000}"/>
    <cellStyle name="표준 34 2 21 7" xfId="25702" xr:uid="{00000000-0005-0000-0000-00006D930000}"/>
    <cellStyle name="표준 34 2 21 7 2" xfId="37479" xr:uid="{00000000-0005-0000-0000-00006E930000}"/>
    <cellStyle name="표준 34 2 21 8" xfId="34803" xr:uid="{00000000-0005-0000-0000-00006F930000}"/>
    <cellStyle name="표준 34 2 22" xfId="9783" xr:uid="{00000000-0005-0000-0000-000070930000}"/>
    <cellStyle name="표준 34 2 22 2" xfId="11243" xr:uid="{00000000-0005-0000-0000-000071930000}"/>
    <cellStyle name="표준 34 2 22 2 2" xfId="24301" xr:uid="{00000000-0005-0000-0000-000072930000}"/>
    <cellStyle name="표준 34 2 22 2 2 2" xfId="29525" xr:uid="{00000000-0005-0000-0000-000073930000}"/>
    <cellStyle name="표준 34 2 22 2 2 2 2" xfId="41285" xr:uid="{00000000-0005-0000-0000-000074930000}"/>
    <cellStyle name="표준 34 2 22 2 2 3" xfId="36148" xr:uid="{00000000-0005-0000-0000-000075930000}"/>
    <cellStyle name="표준 34 2 22 2 3" xfId="26382" xr:uid="{00000000-0005-0000-0000-000076930000}"/>
    <cellStyle name="표준 34 2 22 2 3 2" xfId="38154" xr:uid="{00000000-0005-0000-0000-000077930000}"/>
    <cellStyle name="표준 34 2 22 2 4" xfId="35222" xr:uid="{00000000-0005-0000-0000-000078930000}"/>
    <cellStyle name="표준 34 2 22 3" xfId="10599" xr:uid="{00000000-0005-0000-0000-000079930000}"/>
    <cellStyle name="표준 34 2 22 3 2" xfId="24084" xr:uid="{00000000-0005-0000-0000-00007A930000}"/>
    <cellStyle name="표준 34 2 22 3 2 2" xfId="29308" xr:uid="{00000000-0005-0000-0000-00007B930000}"/>
    <cellStyle name="표준 34 2 22 3 2 2 2" xfId="41068" xr:uid="{00000000-0005-0000-0000-00007C930000}"/>
    <cellStyle name="표준 34 2 22 3 2 3" xfId="35931" xr:uid="{00000000-0005-0000-0000-00007D930000}"/>
    <cellStyle name="표준 34 2 22 3 3" xfId="26059" xr:uid="{00000000-0005-0000-0000-00007E930000}"/>
    <cellStyle name="표준 34 2 22 3 3 2" xfId="37834" xr:uid="{00000000-0005-0000-0000-00007F930000}"/>
    <cellStyle name="표준 34 2 22 3 4" xfId="35006" xr:uid="{00000000-0005-0000-0000-000080930000}"/>
    <cellStyle name="표준 34 2 22 4" xfId="11046" xr:uid="{00000000-0005-0000-0000-000081930000}"/>
    <cellStyle name="표준 34 2 22 4 2" xfId="24221" xr:uid="{00000000-0005-0000-0000-000082930000}"/>
    <cellStyle name="표준 34 2 22 4 2 2" xfId="29445" xr:uid="{00000000-0005-0000-0000-000083930000}"/>
    <cellStyle name="표준 34 2 22 4 2 2 2" xfId="41205" xr:uid="{00000000-0005-0000-0000-000084930000}"/>
    <cellStyle name="표준 34 2 22 4 2 3" xfId="36068" xr:uid="{00000000-0005-0000-0000-000085930000}"/>
    <cellStyle name="표준 34 2 22 4 3" xfId="26276" xr:uid="{00000000-0005-0000-0000-000086930000}"/>
    <cellStyle name="표준 34 2 22 4 3 2" xfId="38048" xr:uid="{00000000-0005-0000-0000-000087930000}"/>
    <cellStyle name="표준 34 2 22 4 4" xfId="35143" xr:uid="{00000000-0005-0000-0000-000088930000}"/>
    <cellStyle name="표준 34 2 22 5" xfId="10795" xr:uid="{00000000-0005-0000-0000-000089930000}"/>
    <cellStyle name="표준 34 2 22 5 2" xfId="24164" xr:uid="{00000000-0005-0000-0000-00008A930000}"/>
    <cellStyle name="표준 34 2 22 5 2 2" xfId="29388" xr:uid="{00000000-0005-0000-0000-00008B930000}"/>
    <cellStyle name="표준 34 2 22 5 2 2 2" xfId="41148" xr:uid="{00000000-0005-0000-0000-00008C930000}"/>
    <cellStyle name="표준 34 2 22 5 2 3" xfId="36011" xr:uid="{00000000-0005-0000-0000-00008D930000}"/>
    <cellStyle name="표준 34 2 22 5 3" xfId="26168" xr:uid="{00000000-0005-0000-0000-00008E930000}"/>
    <cellStyle name="표준 34 2 22 5 3 2" xfId="37942" xr:uid="{00000000-0005-0000-0000-00008F930000}"/>
    <cellStyle name="표준 34 2 22 5 4" xfId="35086" xr:uid="{00000000-0005-0000-0000-000090930000}"/>
    <cellStyle name="표준 34 2 22 6" xfId="23881" xr:uid="{00000000-0005-0000-0000-000091930000}"/>
    <cellStyle name="표준 34 2 22 6 2" xfId="29105" xr:uid="{00000000-0005-0000-0000-000092930000}"/>
    <cellStyle name="표준 34 2 22 6 2 2" xfId="40865" xr:uid="{00000000-0005-0000-0000-000093930000}"/>
    <cellStyle name="표준 34 2 22 6 3" xfId="35728" xr:uid="{00000000-0005-0000-0000-000094930000}"/>
    <cellStyle name="표준 34 2 22 7" xfId="25703" xr:uid="{00000000-0005-0000-0000-000095930000}"/>
    <cellStyle name="표준 34 2 22 7 2" xfId="37480" xr:uid="{00000000-0005-0000-0000-000096930000}"/>
    <cellStyle name="표준 34 2 22 8" xfId="34804" xr:uid="{00000000-0005-0000-0000-000097930000}"/>
    <cellStyle name="표준 34 2 23" xfId="9784" xr:uid="{00000000-0005-0000-0000-000098930000}"/>
    <cellStyle name="표준 34 2 23 2" xfId="11126" xr:uid="{00000000-0005-0000-0000-000099930000}"/>
    <cellStyle name="표준 34 2 23 2 2" xfId="24284" xr:uid="{00000000-0005-0000-0000-00009A930000}"/>
    <cellStyle name="표준 34 2 23 2 2 2" xfId="29508" xr:uid="{00000000-0005-0000-0000-00009B930000}"/>
    <cellStyle name="표준 34 2 23 2 2 2 2" xfId="41268" xr:uid="{00000000-0005-0000-0000-00009C930000}"/>
    <cellStyle name="표준 34 2 23 2 2 3" xfId="36131" xr:uid="{00000000-0005-0000-0000-00009D930000}"/>
    <cellStyle name="표준 34 2 23 2 3" xfId="26341" xr:uid="{00000000-0005-0000-0000-00009E930000}"/>
    <cellStyle name="표준 34 2 23 2 3 2" xfId="38113" xr:uid="{00000000-0005-0000-0000-00009F930000}"/>
    <cellStyle name="표준 34 2 23 2 4" xfId="35206" xr:uid="{00000000-0005-0000-0000-0000A0930000}"/>
    <cellStyle name="표준 34 2 23 3" xfId="10717" xr:uid="{00000000-0005-0000-0000-0000A1930000}"/>
    <cellStyle name="표준 34 2 23 3 2" xfId="24101" xr:uid="{00000000-0005-0000-0000-0000A2930000}"/>
    <cellStyle name="표준 34 2 23 3 2 2" xfId="29325" xr:uid="{00000000-0005-0000-0000-0000A3930000}"/>
    <cellStyle name="표준 34 2 23 3 2 2 2" xfId="41085" xr:uid="{00000000-0005-0000-0000-0000A4930000}"/>
    <cellStyle name="표준 34 2 23 3 2 3" xfId="35948" xr:uid="{00000000-0005-0000-0000-0000A5930000}"/>
    <cellStyle name="표준 34 2 23 3 3" xfId="26101" xr:uid="{00000000-0005-0000-0000-0000A6930000}"/>
    <cellStyle name="표준 34 2 23 3 3 2" xfId="37876" xr:uid="{00000000-0005-0000-0000-0000A7930000}"/>
    <cellStyle name="표준 34 2 23 3 4" xfId="35023" xr:uid="{00000000-0005-0000-0000-0000A8930000}"/>
    <cellStyle name="표준 34 2 23 4" xfId="10937" xr:uid="{00000000-0005-0000-0000-0000A9930000}"/>
    <cellStyle name="표준 34 2 23 4 2" xfId="24204" xr:uid="{00000000-0005-0000-0000-0000AA930000}"/>
    <cellStyle name="표준 34 2 23 4 2 2" xfId="29428" xr:uid="{00000000-0005-0000-0000-0000AB930000}"/>
    <cellStyle name="표준 34 2 23 4 2 2 2" xfId="41188" xr:uid="{00000000-0005-0000-0000-0000AC930000}"/>
    <cellStyle name="표준 34 2 23 4 2 3" xfId="36051" xr:uid="{00000000-0005-0000-0000-0000AD930000}"/>
    <cellStyle name="표준 34 2 23 4 3" xfId="26232" xr:uid="{00000000-0005-0000-0000-0000AE930000}"/>
    <cellStyle name="표준 34 2 23 4 3 2" xfId="38005" xr:uid="{00000000-0005-0000-0000-0000AF930000}"/>
    <cellStyle name="표준 34 2 23 4 4" xfId="35126" xr:uid="{00000000-0005-0000-0000-0000B0930000}"/>
    <cellStyle name="표준 34 2 23 5" xfId="10904" xr:uid="{00000000-0005-0000-0000-0000B1930000}"/>
    <cellStyle name="표준 34 2 23 5 2" xfId="24181" xr:uid="{00000000-0005-0000-0000-0000B2930000}"/>
    <cellStyle name="표준 34 2 23 5 2 2" xfId="29405" xr:uid="{00000000-0005-0000-0000-0000B3930000}"/>
    <cellStyle name="표준 34 2 23 5 2 2 2" xfId="41165" xr:uid="{00000000-0005-0000-0000-0000B4930000}"/>
    <cellStyle name="표준 34 2 23 5 2 3" xfId="36028" xr:uid="{00000000-0005-0000-0000-0000B5930000}"/>
    <cellStyle name="표준 34 2 23 5 3" xfId="26207" xr:uid="{00000000-0005-0000-0000-0000B6930000}"/>
    <cellStyle name="표준 34 2 23 5 3 2" xfId="37980" xr:uid="{00000000-0005-0000-0000-0000B7930000}"/>
    <cellStyle name="표준 34 2 23 5 4" xfId="35103" xr:uid="{00000000-0005-0000-0000-0000B8930000}"/>
    <cellStyle name="표준 34 2 23 6" xfId="23882" xr:uid="{00000000-0005-0000-0000-0000B9930000}"/>
    <cellStyle name="표준 34 2 23 6 2" xfId="29106" xr:uid="{00000000-0005-0000-0000-0000BA930000}"/>
    <cellStyle name="표준 34 2 23 6 2 2" xfId="40866" xr:uid="{00000000-0005-0000-0000-0000BB930000}"/>
    <cellStyle name="표준 34 2 23 6 3" xfId="35729" xr:uid="{00000000-0005-0000-0000-0000BC930000}"/>
    <cellStyle name="표준 34 2 23 7" xfId="25704" xr:uid="{00000000-0005-0000-0000-0000BD930000}"/>
    <cellStyle name="표준 34 2 23 7 2" xfId="37481" xr:uid="{00000000-0005-0000-0000-0000BE930000}"/>
    <cellStyle name="표준 34 2 23 8" xfId="34805" xr:uid="{00000000-0005-0000-0000-0000BF930000}"/>
    <cellStyle name="표준 34 2 24" xfId="9785" xr:uid="{00000000-0005-0000-0000-0000C0930000}"/>
    <cellStyle name="표준 34 2 24 2" xfId="11280" xr:uid="{00000000-0005-0000-0000-0000C1930000}"/>
    <cellStyle name="표준 34 2 24 2 2" xfId="24338" xr:uid="{00000000-0005-0000-0000-0000C2930000}"/>
    <cellStyle name="표준 34 2 24 2 2 2" xfId="29562" xr:uid="{00000000-0005-0000-0000-0000C3930000}"/>
    <cellStyle name="표준 34 2 24 2 2 2 2" xfId="41322" xr:uid="{00000000-0005-0000-0000-0000C4930000}"/>
    <cellStyle name="표준 34 2 24 2 2 3" xfId="36185" xr:uid="{00000000-0005-0000-0000-0000C5930000}"/>
    <cellStyle name="표준 34 2 24 2 3" xfId="26419" xr:uid="{00000000-0005-0000-0000-0000C6930000}"/>
    <cellStyle name="표준 34 2 24 2 3 2" xfId="38191" xr:uid="{00000000-0005-0000-0000-0000C7930000}"/>
    <cellStyle name="표준 34 2 24 2 4" xfId="35259" xr:uid="{00000000-0005-0000-0000-0000C8930000}"/>
    <cellStyle name="표준 34 2 24 3" xfId="10562" xr:uid="{00000000-0005-0000-0000-0000C9930000}"/>
    <cellStyle name="표준 34 2 24 3 2" xfId="24047" xr:uid="{00000000-0005-0000-0000-0000CA930000}"/>
    <cellStyle name="표준 34 2 24 3 2 2" xfId="29271" xr:uid="{00000000-0005-0000-0000-0000CB930000}"/>
    <cellStyle name="표준 34 2 24 3 2 2 2" xfId="41031" xr:uid="{00000000-0005-0000-0000-0000CC930000}"/>
    <cellStyle name="표준 34 2 24 3 2 3" xfId="35894" xr:uid="{00000000-0005-0000-0000-0000CD930000}"/>
    <cellStyle name="표준 34 2 24 3 3" xfId="26022" xr:uid="{00000000-0005-0000-0000-0000CE930000}"/>
    <cellStyle name="표준 34 2 24 3 3 2" xfId="37797" xr:uid="{00000000-0005-0000-0000-0000CF930000}"/>
    <cellStyle name="표준 34 2 24 3 4" xfId="34969" xr:uid="{00000000-0005-0000-0000-0000D0930000}"/>
    <cellStyle name="표준 34 2 24 4" xfId="11725" xr:uid="{00000000-0005-0000-0000-0000D1930000}"/>
    <cellStyle name="표준 34 2 24 4 2" xfId="24467" xr:uid="{00000000-0005-0000-0000-0000D2930000}"/>
    <cellStyle name="표준 34 2 24 4 2 2" xfId="29691" xr:uid="{00000000-0005-0000-0000-0000D3930000}"/>
    <cellStyle name="표준 34 2 24 4 2 2 2" xfId="41451" xr:uid="{00000000-0005-0000-0000-0000D4930000}"/>
    <cellStyle name="표준 34 2 24 4 2 3" xfId="36314" xr:uid="{00000000-0005-0000-0000-0000D5930000}"/>
    <cellStyle name="표준 34 2 24 4 3" xfId="26624" xr:uid="{00000000-0005-0000-0000-0000D6930000}"/>
    <cellStyle name="표준 34 2 24 4 3 2" xfId="38396" xr:uid="{00000000-0005-0000-0000-0000D7930000}"/>
    <cellStyle name="표준 34 2 24 4 4" xfId="35388" xr:uid="{00000000-0005-0000-0000-0000D8930000}"/>
    <cellStyle name="표준 34 2 24 5" xfId="12255" xr:uid="{00000000-0005-0000-0000-0000D9930000}"/>
    <cellStyle name="표준 34 2 24 5 2" xfId="24592" xr:uid="{00000000-0005-0000-0000-0000DA930000}"/>
    <cellStyle name="표준 34 2 24 5 2 2" xfId="29816" xr:uid="{00000000-0005-0000-0000-0000DB930000}"/>
    <cellStyle name="표준 34 2 24 5 2 2 2" xfId="41576" xr:uid="{00000000-0005-0000-0000-0000DC930000}"/>
    <cellStyle name="표준 34 2 24 5 2 3" xfId="36439" xr:uid="{00000000-0005-0000-0000-0000DD930000}"/>
    <cellStyle name="표준 34 2 24 5 3" xfId="26825" xr:uid="{00000000-0005-0000-0000-0000DE930000}"/>
    <cellStyle name="표준 34 2 24 5 3 2" xfId="38597" xr:uid="{00000000-0005-0000-0000-0000DF930000}"/>
    <cellStyle name="표준 34 2 24 5 4" xfId="35512" xr:uid="{00000000-0005-0000-0000-0000E0930000}"/>
    <cellStyle name="표준 34 2 24 6" xfId="23883" xr:uid="{00000000-0005-0000-0000-0000E1930000}"/>
    <cellStyle name="표준 34 2 24 6 2" xfId="29107" xr:uid="{00000000-0005-0000-0000-0000E2930000}"/>
    <cellStyle name="표준 34 2 24 6 2 2" xfId="40867" xr:uid="{00000000-0005-0000-0000-0000E3930000}"/>
    <cellStyle name="표준 34 2 24 6 3" xfId="35730" xr:uid="{00000000-0005-0000-0000-0000E4930000}"/>
    <cellStyle name="표준 34 2 24 7" xfId="25705" xr:uid="{00000000-0005-0000-0000-0000E5930000}"/>
    <cellStyle name="표준 34 2 24 7 2" xfId="37482" xr:uid="{00000000-0005-0000-0000-0000E6930000}"/>
    <cellStyle name="표준 34 2 24 8" xfId="34806" xr:uid="{00000000-0005-0000-0000-0000E7930000}"/>
    <cellStyle name="표준 34 2 25" xfId="9786" xr:uid="{00000000-0005-0000-0000-0000E8930000}"/>
    <cellStyle name="표준 34 2 25 2" xfId="11128" xr:uid="{00000000-0005-0000-0000-0000E9930000}"/>
    <cellStyle name="표준 34 2 25 2 2" xfId="24286" xr:uid="{00000000-0005-0000-0000-0000EA930000}"/>
    <cellStyle name="표준 34 2 25 2 2 2" xfId="29510" xr:uid="{00000000-0005-0000-0000-0000EB930000}"/>
    <cellStyle name="표준 34 2 25 2 2 2 2" xfId="41270" xr:uid="{00000000-0005-0000-0000-0000EC930000}"/>
    <cellStyle name="표준 34 2 25 2 2 3" xfId="36133" xr:uid="{00000000-0005-0000-0000-0000ED930000}"/>
    <cellStyle name="표준 34 2 25 2 3" xfId="26343" xr:uid="{00000000-0005-0000-0000-0000EE930000}"/>
    <cellStyle name="표준 34 2 25 2 3 2" xfId="38115" xr:uid="{00000000-0005-0000-0000-0000EF930000}"/>
    <cellStyle name="표준 34 2 25 2 4" xfId="35208" xr:uid="{00000000-0005-0000-0000-0000F0930000}"/>
    <cellStyle name="표준 34 2 25 3" xfId="10715" xr:uid="{00000000-0005-0000-0000-0000F1930000}"/>
    <cellStyle name="표준 34 2 25 3 2" xfId="24099" xr:uid="{00000000-0005-0000-0000-0000F2930000}"/>
    <cellStyle name="표준 34 2 25 3 2 2" xfId="29323" xr:uid="{00000000-0005-0000-0000-0000F3930000}"/>
    <cellStyle name="표준 34 2 25 3 2 2 2" xfId="41083" xr:uid="{00000000-0005-0000-0000-0000F4930000}"/>
    <cellStyle name="표준 34 2 25 3 2 3" xfId="35946" xr:uid="{00000000-0005-0000-0000-0000F5930000}"/>
    <cellStyle name="표준 34 2 25 3 3" xfId="26099" xr:uid="{00000000-0005-0000-0000-0000F6930000}"/>
    <cellStyle name="표준 34 2 25 3 3 2" xfId="37874" xr:uid="{00000000-0005-0000-0000-0000F7930000}"/>
    <cellStyle name="표준 34 2 25 3 4" xfId="35021" xr:uid="{00000000-0005-0000-0000-0000F8930000}"/>
    <cellStyle name="표준 34 2 25 4" xfId="10939" xr:uid="{00000000-0005-0000-0000-0000F9930000}"/>
    <cellStyle name="표준 34 2 25 4 2" xfId="24206" xr:uid="{00000000-0005-0000-0000-0000FA930000}"/>
    <cellStyle name="표준 34 2 25 4 2 2" xfId="29430" xr:uid="{00000000-0005-0000-0000-0000FB930000}"/>
    <cellStyle name="표준 34 2 25 4 2 2 2" xfId="41190" xr:uid="{00000000-0005-0000-0000-0000FC930000}"/>
    <cellStyle name="표준 34 2 25 4 2 3" xfId="36053" xr:uid="{00000000-0005-0000-0000-0000FD930000}"/>
    <cellStyle name="표준 34 2 25 4 3" xfId="26234" xr:uid="{00000000-0005-0000-0000-0000FE930000}"/>
    <cellStyle name="표준 34 2 25 4 3 2" xfId="38007" xr:uid="{00000000-0005-0000-0000-0000FF930000}"/>
    <cellStyle name="표준 34 2 25 4 4" xfId="35128" xr:uid="{00000000-0005-0000-0000-000000940000}"/>
    <cellStyle name="표준 34 2 25 5" xfId="10902" xr:uid="{00000000-0005-0000-0000-000001940000}"/>
    <cellStyle name="표준 34 2 25 5 2" xfId="24179" xr:uid="{00000000-0005-0000-0000-000002940000}"/>
    <cellStyle name="표준 34 2 25 5 2 2" xfId="29403" xr:uid="{00000000-0005-0000-0000-000003940000}"/>
    <cellStyle name="표준 34 2 25 5 2 2 2" xfId="41163" xr:uid="{00000000-0005-0000-0000-000004940000}"/>
    <cellStyle name="표준 34 2 25 5 2 3" xfId="36026" xr:uid="{00000000-0005-0000-0000-000005940000}"/>
    <cellStyle name="표준 34 2 25 5 3" xfId="26205" xr:uid="{00000000-0005-0000-0000-000006940000}"/>
    <cellStyle name="표준 34 2 25 5 3 2" xfId="37978" xr:uid="{00000000-0005-0000-0000-000007940000}"/>
    <cellStyle name="표준 34 2 25 5 4" xfId="35101" xr:uid="{00000000-0005-0000-0000-000008940000}"/>
    <cellStyle name="표준 34 2 25 6" xfId="23884" xr:uid="{00000000-0005-0000-0000-000009940000}"/>
    <cellStyle name="표준 34 2 25 6 2" xfId="29108" xr:uid="{00000000-0005-0000-0000-00000A940000}"/>
    <cellStyle name="표준 34 2 25 6 2 2" xfId="40868" xr:uid="{00000000-0005-0000-0000-00000B940000}"/>
    <cellStyle name="표준 34 2 25 6 3" xfId="35731" xr:uid="{00000000-0005-0000-0000-00000C940000}"/>
    <cellStyle name="표준 34 2 25 7" xfId="25706" xr:uid="{00000000-0005-0000-0000-00000D940000}"/>
    <cellStyle name="표준 34 2 25 7 2" xfId="37483" xr:uid="{00000000-0005-0000-0000-00000E940000}"/>
    <cellStyle name="표준 34 2 25 8" xfId="34807" xr:uid="{00000000-0005-0000-0000-00000F940000}"/>
    <cellStyle name="표준 34 2 26" xfId="9787" xr:uid="{00000000-0005-0000-0000-000010940000}"/>
    <cellStyle name="표준 34 2 26 2" xfId="11241" xr:uid="{00000000-0005-0000-0000-000011940000}"/>
    <cellStyle name="표준 34 2 26 2 2" xfId="24299" xr:uid="{00000000-0005-0000-0000-000012940000}"/>
    <cellStyle name="표준 34 2 26 2 2 2" xfId="29523" xr:uid="{00000000-0005-0000-0000-000013940000}"/>
    <cellStyle name="표준 34 2 26 2 2 2 2" xfId="41283" xr:uid="{00000000-0005-0000-0000-000014940000}"/>
    <cellStyle name="표준 34 2 26 2 2 3" xfId="36146" xr:uid="{00000000-0005-0000-0000-000015940000}"/>
    <cellStyle name="표준 34 2 26 2 3" xfId="26380" xr:uid="{00000000-0005-0000-0000-000016940000}"/>
    <cellStyle name="표준 34 2 26 2 3 2" xfId="38152" xr:uid="{00000000-0005-0000-0000-000017940000}"/>
    <cellStyle name="표준 34 2 26 2 4" xfId="35220" xr:uid="{00000000-0005-0000-0000-000018940000}"/>
    <cellStyle name="표준 34 2 26 3" xfId="10601" xr:uid="{00000000-0005-0000-0000-000019940000}"/>
    <cellStyle name="표준 34 2 26 3 2" xfId="24086" xr:uid="{00000000-0005-0000-0000-00001A940000}"/>
    <cellStyle name="표준 34 2 26 3 2 2" xfId="29310" xr:uid="{00000000-0005-0000-0000-00001B940000}"/>
    <cellStyle name="표준 34 2 26 3 2 2 2" xfId="41070" xr:uid="{00000000-0005-0000-0000-00001C940000}"/>
    <cellStyle name="표준 34 2 26 3 2 3" xfId="35933" xr:uid="{00000000-0005-0000-0000-00001D940000}"/>
    <cellStyle name="표준 34 2 26 3 3" xfId="26061" xr:uid="{00000000-0005-0000-0000-00001E940000}"/>
    <cellStyle name="표준 34 2 26 3 3 2" xfId="37836" xr:uid="{00000000-0005-0000-0000-00001F940000}"/>
    <cellStyle name="표준 34 2 26 3 4" xfId="35008" xr:uid="{00000000-0005-0000-0000-000020940000}"/>
    <cellStyle name="표준 34 2 26 4" xfId="11044" xr:uid="{00000000-0005-0000-0000-000021940000}"/>
    <cellStyle name="표준 34 2 26 4 2" xfId="24219" xr:uid="{00000000-0005-0000-0000-000022940000}"/>
    <cellStyle name="표준 34 2 26 4 2 2" xfId="29443" xr:uid="{00000000-0005-0000-0000-000023940000}"/>
    <cellStyle name="표준 34 2 26 4 2 2 2" xfId="41203" xr:uid="{00000000-0005-0000-0000-000024940000}"/>
    <cellStyle name="표준 34 2 26 4 2 3" xfId="36066" xr:uid="{00000000-0005-0000-0000-000025940000}"/>
    <cellStyle name="표준 34 2 26 4 3" xfId="26274" xr:uid="{00000000-0005-0000-0000-000026940000}"/>
    <cellStyle name="표준 34 2 26 4 3 2" xfId="38046" xr:uid="{00000000-0005-0000-0000-000027940000}"/>
    <cellStyle name="표준 34 2 26 4 4" xfId="35141" xr:uid="{00000000-0005-0000-0000-000028940000}"/>
    <cellStyle name="표준 34 2 26 5" xfId="10797" xr:uid="{00000000-0005-0000-0000-000029940000}"/>
    <cellStyle name="표준 34 2 26 5 2" xfId="24166" xr:uid="{00000000-0005-0000-0000-00002A940000}"/>
    <cellStyle name="표준 34 2 26 5 2 2" xfId="29390" xr:uid="{00000000-0005-0000-0000-00002B940000}"/>
    <cellStyle name="표준 34 2 26 5 2 2 2" xfId="41150" xr:uid="{00000000-0005-0000-0000-00002C940000}"/>
    <cellStyle name="표준 34 2 26 5 2 3" xfId="36013" xr:uid="{00000000-0005-0000-0000-00002D940000}"/>
    <cellStyle name="표준 34 2 26 5 3" xfId="26170" xr:uid="{00000000-0005-0000-0000-00002E940000}"/>
    <cellStyle name="표준 34 2 26 5 3 2" xfId="37944" xr:uid="{00000000-0005-0000-0000-00002F940000}"/>
    <cellStyle name="표준 34 2 26 5 4" xfId="35088" xr:uid="{00000000-0005-0000-0000-000030940000}"/>
    <cellStyle name="표준 34 2 26 6" xfId="23885" xr:uid="{00000000-0005-0000-0000-000031940000}"/>
    <cellStyle name="표준 34 2 26 6 2" xfId="29109" xr:uid="{00000000-0005-0000-0000-000032940000}"/>
    <cellStyle name="표준 34 2 26 6 2 2" xfId="40869" xr:uid="{00000000-0005-0000-0000-000033940000}"/>
    <cellStyle name="표준 34 2 26 6 3" xfId="35732" xr:uid="{00000000-0005-0000-0000-000034940000}"/>
    <cellStyle name="표준 34 2 26 7" xfId="25707" xr:uid="{00000000-0005-0000-0000-000035940000}"/>
    <cellStyle name="표준 34 2 26 7 2" xfId="37484" xr:uid="{00000000-0005-0000-0000-000036940000}"/>
    <cellStyle name="표준 34 2 26 8" xfId="34808" xr:uid="{00000000-0005-0000-0000-000037940000}"/>
    <cellStyle name="표준 34 2 27" xfId="9788" xr:uid="{00000000-0005-0000-0000-000038940000}"/>
    <cellStyle name="표준 34 2 27 2" xfId="11129" xr:uid="{00000000-0005-0000-0000-000039940000}"/>
    <cellStyle name="표준 34 2 27 2 2" xfId="24287" xr:uid="{00000000-0005-0000-0000-00003A940000}"/>
    <cellStyle name="표준 34 2 27 2 2 2" xfId="29511" xr:uid="{00000000-0005-0000-0000-00003B940000}"/>
    <cellStyle name="표준 34 2 27 2 2 2 2" xfId="41271" xr:uid="{00000000-0005-0000-0000-00003C940000}"/>
    <cellStyle name="표준 34 2 27 2 2 3" xfId="36134" xr:uid="{00000000-0005-0000-0000-00003D940000}"/>
    <cellStyle name="표준 34 2 27 2 3" xfId="26344" xr:uid="{00000000-0005-0000-0000-00003E940000}"/>
    <cellStyle name="표준 34 2 27 2 3 2" xfId="38116" xr:uid="{00000000-0005-0000-0000-00003F940000}"/>
    <cellStyle name="표준 34 2 27 2 4" xfId="35209" xr:uid="{00000000-0005-0000-0000-000040940000}"/>
    <cellStyle name="표준 34 2 27 3" xfId="10714" xr:uid="{00000000-0005-0000-0000-000041940000}"/>
    <cellStyle name="표준 34 2 27 3 2" xfId="24098" xr:uid="{00000000-0005-0000-0000-000042940000}"/>
    <cellStyle name="표준 34 2 27 3 2 2" xfId="29322" xr:uid="{00000000-0005-0000-0000-000043940000}"/>
    <cellStyle name="표준 34 2 27 3 2 2 2" xfId="41082" xr:uid="{00000000-0005-0000-0000-000044940000}"/>
    <cellStyle name="표준 34 2 27 3 2 3" xfId="35945" xr:uid="{00000000-0005-0000-0000-000045940000}"/>
    <cellStyle name="표준 34 2 27 3 3" xfId="26098" xr:uid="{00000000-0005-0000-0000-000046940000}"/>
    <cellStyle name="표준 34 2 27 3 3 2" xfId="37873" xr:uid="{00000000-0005-0000-0000-000047940000}"/>
    <cellStyle name="표준 34 2 27 3 4" xfId="35020" xr:uid="{00000000-0005-0000-0000-000048940000}"/>
    <cellStyle name="표준 34 2 27 4" xfId="10940" xr:uid="{00000000-0005-0000-0000-000049940000}"/>
    <cellStyle name="표준 34 2 27 4 2" xfId="24207" xr:uid="{00000000-0005-0000-0000-00004A940000}"/>
    <cellStyle name="표준 34 2 27 4 2 2" xfId="29431" xr:uid="{00000000-0005-0000-0000-00004B940000}"/>
    <cellStyle name="표준 34 2 27 4 2 2 2" xfId="41191" xr:uid="{00000000-0005-0000-0000-00004C940000}"/>
    <cellStyle name="표준 34 2 27 4 2 3" xfId="36054" xr:uid="{00000000-0005-0000-0000-00004D940000}"/>
    <cellStyle name="표준 34 2 27 4 3" xfId="26235" xr:uid="{00000000-0005-0000-0000-00004E940000}"/>
    <cellStyle name="표준 34 2 27 4 3 2" xfId="38008" xr:uid="{00000000-0005-0000-0000-00004F940000}"/>
    <cellStyle name="표준 34 2 27 4 4" xfId="35129" xr:uid="{00000000-0005-0000-0000-000050940000}"/>
    <cellStyle name="표준 34 2 27 5" xfId="10901" xr:uid="{00000000-0005-0000-0000-000051940000}"/>
    <cellStyle name="표준 34 2 27 5 2" xfId="24178" xr:uid="{00000000-0005-0000-0000-000052940000}"/>
    <cellStyle name="표준 34 2 27 5 2 2" xfId="29402" xr:uid="{00000000-0005-0000-0000-000053940000}"/>
    <cellStyle name="표준 34 2 27 5 2 2 2" xfId="41162" xr:uid="{00000000-0005-0000-0000-000054940000}"/>
    <cellStyle name="표준 34 2 27 5 2 3" xfId="36025" xr:uid="{00000000-0005-0000-0000-000055940000}"/>
    <cellStyle name="표준 34 2 27 5 3" xfId="26204" xr:uid="{00000000-0005-0000-0000-000056940000}"/>
    <cellStyle name="표준 34 2 27 5 3 2" xfId="37977" xr:uid="{00000000-0005-0000-0000-000057940000}"/>
    <cellStyle name="표준 34 2 27 5 4" xfId="35100" xr:uid="{00000000-0005-0000-0000-000058940000}"/>
    <cellStyle name="표준 34 2 27 6" xfId="23886" xr:uid="{00000000-0005-0000-0000-000059940000}"/>
    <cellStyle name="표준 34 2 27 6 2" xfId="29110" xr:uid="{00000000-0005-0000-0000-00005A940000}"/>
    <cellStyle name="표준 34 2 27 6 2 2" xfId="40870" xr:uid="{00000000-0005-0000-0000-00005B940000}"/>
    <cellStyle name="표준 34 2 27 6 3" xfId="35733" xr:uid="{00000000-0005-0000-0000-00005C940000}"/>
    <cellStyle name="표준 34 2 27 7" xfId="25708" xr:uid="{00000000-0005-0000-0000-00005D940000}"/>
    <cellStyle name="표준 34 2 27 7 2" xfId="37485" xr:uid="{00000000-0005-0000-0000-00005E940000}"/>
    <cellStyle name="표준 34 2 27 8" xfId="34809" xr:uid="{00000000-0005-0000-0000-00005F940000}"/>
    <cellStyle name="표준 34 2 28" xfId="9789" xr:uid="{00000000-0005-0000-0000-000060940000}"/>
    <cellStyle name="표준 34 2 28 2" xfId="11240" xr:uid="{00000000-0005-0000-0000-000061940000}"/>
    <cellStyle name="표준 34 2 28 2 2" xfId="24298" xr:uid="{00000000-0005-0000-0000-000062940000}"/>
    <cellStyle name="표준 34 2 28 2 2 2" xfId="29522" xr:uid="{00000000-0005-0000-0000-000063940000}"/>
    <cellStyle name="표준 34 2 28 2 2 2 2" xfId="41282" xr:uid="{00000000-0005-0000-0000-000064940000}"/>
    <cellStyle name="표준 34 2 28 2 2 3" xfId="36145" xr:uid="{00000000-0005-0000-0000-000065940000}"/>
    <cellStyle name="표준 34 2 28 2 3" xfId="26379" xr:uid="{00000000-0005-0000-0000-000066940000}"/>
    <cellStyle name="표준 34 2 28 2 3 2" xfId="38151" xr:uid="{00000000-0005-0000-0000-000067940000}"/>
    <cellStyle name="표준 34 2 28 2 4" xfId="35219" xr:uid="{00000000-0005-0000-0000-000068940000}"/>
    <cellStyle name="표준 34 2 28 3" xfId="10602" xr:uid="{00000000-0005-0000-0000-000069940000}"/>
    <cellStyle name="표준 34 2 28 3 2" xfId="24087" xr:uid="{00000000-0005-0000-0000-00006A940000}"/>
    <cellStyle name="표준 34 2 28 3 2 2" xfId="29311" xr:uid="{00000000-0005-0000-0000-00006B940000}"/>
    <cellStyle name="표준 34 2 28 3 2 2 2" xfId="41071" xr:uid="{00000000-0005-0000-0000-00006C940000}"/>
    <cellStyle name="표준 34 2 28 3 2 3" xfId="35934" xr:uid="{00000000-0005-0000-0000-00006D940000}"/>
    <cellStyle name="표준 34 2 28 3 3" xfId="26062" xr:uid="{00000000-0005-0000-0000-00006E940000}"/>
    <cellStyle name="표준 34 2 28 3 3 2" xfId="37837" xr:uid="{00000000-0005-0000-0000-00006F940000}"/>
    <cellStyle name="표준 34 2 28 3 4" xfId="35009" xr:uid="{00000000-0005-0000-0000-000070940000}"/>
    <cellStyle name="표준 34 2 28 4" xfId="11043" xr:uid="{00000000-0005-0000-0000-000071940000}"/>
    <cellStyle name="표준 34 2 28 4 2" xfId="24218" xr:uid="{00000000-0005-0000-0000-000072940000}"/>
    <cellStyle name="표준 34 2 28 4 2 2" xfId="29442" xr:uid="{00000000-0005-0000-0000-000073940000}"/>
    <cellStyle name="표준 34 2 28 4 2 2 2" xfId="41202" xr:uid="{00000000-0005-0000-0000-000074940000}"/>
    <cellStyle name="표준 34 2 28 4 2 3" xfId="36065" xr:uid="{00000000-0005-0000-0000-000075940000}"/>
    <cellStyle name="표준 34 2 28 4 3" xfId="26273" xr:uid="{00000000-0005-0000-0000-000076940000}"/>
    <cellStyle name="표준 34 2 28 4 3 2" xfId="38045" xr:uid="{00000000-0005-0000-0000-000077940000}"/>
    <cellStyle name="표준 34 2 28 4 4" xfId="35140" xr:uid="{00000000-0005-0000-0000-000078940000}"/>
    <cellStyle name="표준 34 2 28 5" xfId="10798" xr:uid="{00000000-0005-0000-0000-000079940000}"/>
    <cellStyle name="표준 34 2 28 5 2" xfId="24167" xr:uid="{00000000-0005-0000-0000-00007A940000}"/>
    <cellStyle name="표준 34 2 28 5 2 2" xfId="29391" xr:uid="{00000000-0005-0000-0000-00007B940000}"/>
    <cellStyle name="표준 34 2 28 5 2 2 2" xfId="41151" xr:uid="{00000000-0005-0000-0000-00007C940000}"/>
    <cellStyle name="표준 34 2 28 5 2 3" xfId="36014" xr:uid="{00000000-0005-0000-0000-00007D940000}"/>
    <cellStyle name="표준 34 2 28 5 3" xfId="26171" xr:uid="{00000000-0005-0000-0000-00007E940000}"/>
    <cellStyle name="표준 34 2 28 5 3 2" xfId="37945" xr:uid="{00000000-0005-0000-0000-00007F940000}"/>
    <cellStyle name="표준 34 2 28 5 4" xfId="35089" xr:uid="{00000000-0005-0000-0000-000080940000}"/>
    <cellStyle name="표준 34 2 28 6" xfId="23887" xr:uid="{00000000-0005-0000-0000-000081940000}"/>
    <cellStyle name="표준 34 2 28 6 2" xfId="29111" xr:uid="{00000000-0005-0000-0000-000082940000}"/>
    <cellStyle name="표준 34 2 28 6 2 2" xfId="40871" xr:uid="{00000000-0005-0000-0000-000083940000}"/>
    <cellStyle name="표준 34 2 28 6 3" xfId="35734" xr:uid="{00000000-0005-0000-0000-000084940000}"/>
    <cellStyle name="표준 34 2 28 7" xfId="25709" xr:uid="{00000000-0005-0000-0000-000085940000}"/>
    <cellStyle name="표준 34 2 28 7 2" xfId="37486" xr:uid="{00000000-0005-0000-0000-000086940000}"/>
    <cellStyle name="표준 34 2 28 8" xfId="34810" xr:uid="{00000000-0005-0000-0000-000087940000}"/>
    <cellStyle name="표준 34 2 29" xfId="9790" xr:uid="{00000000-0005-0000-0000-000088940000}"/>
    <cellStyle name="표준 34 2 29 2" xfId="11130" xr:uid="{00000000-0005-0000-0000-000089940000}"/>
    <cellStyle name="표준 34 2 29 2 2" xfId="24288" xr:uid="{00000000-0005-0000-0000-00008A940000}"/>
    <cellStyle name="표준 34 2 29 2 2 2" xfId="29512" xr:uid="{00000000-0005-0000-0000-00008B940000}"/>
    <cellStyle name="표준 34 2 29 2 2 2 2" xfId="41272" xr:uid="{00000000-0005-0000-0000-00008C940000}"/>
    <cellStyle name="표준 34 2 29 2 2 3" xfId="36135" xr:uid="{00000000-0005-0000-0000-00008D940000}"/>
    <cellStyle name="표준 34 2 29 2 3" xfId="26345" xr:uid="{00000000-0005-0000-0000-00008E940000}"/>
    <cellStyle name="표준 34 2 29 2 3 2" xfId="38117" xr:uid="{00000000-0005-0000-0000-00008F940000}"/>
    <cellStyle name="표준 34 2 29 2 4" xfId="35210" xr:uid="{00000000-0005-0000-0000-000090940000}"/>
    <cellStyle name="표준 34 2 29 3" xfId="10713" xr:uid="{00000000-0005-0000-0000-000091940000}"/>
    <cellStyle name="표준 34 2 29 3 2" xfId="24097" xr:uid="{00000000-0005-0000-0000-000092940000}"/>
    <cellStyle name="표준 34 2 29 3 2 2" xfId="29321" xr:uid="{00000000-0005-0000-0000-000093940000}"/>
    <cellStyle name="표준 34 2 29 3 2 2 2" xfId="41081" xr:uid="{00000000-0005-0000-0000-000094940000}"/>
    <cellStyle name="표준 34 2 29 3 2 3" xfId="35944" xr:uid="{00000000-0005-0000-0000-000095940000}"/>
    <cellStyle name="표준 34 2 29 3 3" xfId="26097" xr:uid="{00000000-0005-0000-0000-000096940000}"/>
    <cellStyle name="표준 34 2 29 3 3 2" xfId="37872" xr:uid="{00000000-0005-0000-0000-000097940000}"/>
    <cellStyle name="표준 34 2 29 3 4" xfId="35019" xr:uid="{00000000-0005-0000-0000-000098940000}"/>
    <cellStyle name="표준 34 2 29 4" xfId="10941" xr:uid="{00000000-0005-0000-0000-000099940000}"/>
    <cellStyle name="표준 34 2 29 4 2" xfId="24208" xr:uid="{00000000-0005-0000-0000-00009A940000}"/>
    <cellStyle name="표준 34 2 29 4 2 2" xfId="29432" xr:uid="{00000000-0005-0000-0000-00009B940000}"/>
    <cellStyle name="표준 34 2 29 4 2 2 2" xfId="41192" xr:uid="{00000000-0005-0000-0000-00009C940000}"/>
    <cellStyle name="표준 34 2 29 4 2 3" xfId="36055" xr:uid="{00000000-0005-0000-0000-00009D940000}"/>
    <cellStyle name="표준 34 2 29 4 3" xfId="26236" xr:uid="{00000000-0005-0000-0000-00009E940000}"/>
    <cellStyle name="표준 34 2 29 4 3 2" xfId="38009" xr:uid="{00000000-0005-0000-0000-00009F940000}"/>
    <cellStyle name="표준 34 2 29 4 4" xfId="35130" xr:uid="{00000000-0005-0000-0000-0000A0940000}"/>
    <cellStyle name="표준 34 2 29 5" xfId="10900" xr:uid="{00000000-0005-0000-0000-0000A1940000}"/>
    <cellStyle name="표준 34 2 29 5 2" xfId="24177" xr:uid="{00000000-0005-0000-0000-0000A2940000}"/>
    <cellStyle name="표준 34 2 29 5 2 2" xfId="29401" xr:uid="{00000000-0005-0000-0000-0000A3940000}"/>
    <cellStyle name="표준 34 2 29 5 2 2 2" xfId="41161" xr:uid="{00000000-0005-0000-0000-0000A4940000}"/>
    <cellStyle name="표준 34 2 29 5 2 3" xfId="36024" xr:uid="{00000000-0005-0000-0000-0000A5940000}"/>
    <cellStyle name="표준 34 2 29 5 3" xfId="26203" xr:uid="{00000000-0005-0000-0000-0000A6940000}"/>
    <cellStyle name="표준 34 2 29 5 3 2" xfId="37976" xr:uid="{00000000-0005-0000-0000-0000A7940000}"/>
    <cellStyle name="표준 34 2 29 5 4" xfId="35099" xr:uid="{00000000-0005-0000-0000-0000A8940000}"/>
    <cellStyle name="표준 34 2 29 6" xfId="23888" xr:uid="{00000000-0005-0000-0000-0000A9940000}"/>
    <cellStyle name="표준 34 2 29 6 2" xfId="29112" xr:uid="{00000000-0005-0000-0000-0000AA940000}"/>
    <cellStyle name="표준 34 2 29 6 2 2" xfId="40872" xr:uid="{00000000-0005-0000-0000-0000AB940000}"/>
    <cellStyle name="표준 34 2 29 6 3" xfId="35735" xr:uid="{00000000-0005-0000-0000-0000AC940000}"/>
    <cellStyle name="표준 34 2 29 7" xfId="25710" xr:uid="{00000000-0005-0000-0000-0000AD940000}"/>
    <cellStyle name="표준 34 2 29 7 2" xfId="37487" xr:uid="{00000000-0005-0000-0000-0000AE940000}"/>
    <cellStyle name="표준 34 2 29 8" xfId="34811" xr:uid="{00000000-0005-0000-0000-0000AF940000}"/>
    <cellStyle name="표준 34 2 3" xfId="9791" xr:uid="{00000000-0005-0000-0000-0000B0940000}"/>
    <cellStyle name="표준 34 2 3 2" xfId="11102" xr:uid="{00000000-0005-0000-0000-0000B1940000}"/>
    <cellStyle name="표준 34 2 3 2 2" xfId="24260" xr:uid="{00000000-0005-0000-0000-0000B2940000}"/>
    <cellStyle name="표준 34 2 3 2 2 2" xfId="29484" xr:uid="{00000000-0005-0000-0000-0000B3940000}"/>
    <cellStyle name="표준 34 2 3 2 2 2 2" xfId="41244" xr:uid="{00000000-0005-0000-0000-0000B4940000}"/>
    <cellStyle name="표준 34 2 3 2 2 3" xfId="36107" xr:uid="{00000000-0005-0000-0000-0000B5940000}"/>
    <cellStyle name="표준 34 2 3 2 3" xfId="26317" xr:uid="{00000000-0005-0000-0000-0000B6940000}"/>
    <cellStyle name="표준 34 2 3 2 3 2" xfId="38089" xr:uid="{00000000-0005-0000-0000-0000B7940000}"/>
    <cellStyle name="표준 34 2 3 2 4" xfId="35182" xr:uid="{00000000-0005-0000-0000-0000B8940000}"/>
    <cellStyle name="표준 34 2 3 3" xfId="10741" xr:uid="{00000000-0005-0000-0000-0000B9940000}"/>
    <cellStyle name="표준 34 2 3 3 2" xfId="24125" xr:uid="{00000000-0005-0000-0000-0000BA940000}"/>
    <cellStyle name="표준 34 2 3 3 2 2" xfId="29349" xr:uid="{00000000-0005-0000-0000-0000BB940000}"/>
    <cellStyle name="표준 34 2 3 3 2 2 2" xfId="41109" xr:uid="{00000000-0005-0000-0000-0000BC940000}"/>
    <cellStyle name="표준 34 2 3 3 2 3" xfId="35972" xr:uid="{00000000-0005-0000-0000-0000BD940000}"/>
    <cellStyle name="표준 34 2 3 3 3" xfId="26125" xr:uid="{00000000-0005-0000-0000-0000BE940000}"/>
    <cellStyle name="표준 34 2 3 3 3 2" xfId="37900" xr:uid="{00000000-0005-0000-0000-0000BF940000}"/>
    <cellStyle name="표준 34 2 3 3 4" xfId="35047" xr:uid="{00000000-0005-0000-0000-0000C0940000}"/>
    <cellStyle name="표준 34 2 3 4" xfId="11678" xr:uid="{00000000-0005-0000-0000-0000C1940000}"/>
    <cellStyle name="표준 34 2 3 4 2" xfId="24430" xr:uid="{00000000-0005-0000-0000-0000C2940000}"/>
    <cellStyle name="표준 34 2 3 4 2 2" xfId="29654" xr:uid="{00000000-0005-0000-0000-0000C3940000}"/>
    <cellStyle name="표준 34 2 3 4 2 2 2" xfId="41414" xr:uid="{00000000-0005-0000-0000-0000C4940000}"/>
    <cellStyle name="표준 34 2 3 4 2 3" xfId="36277" xr:uid="{00000000-0005-0000-0000-0000C5940000}"/>
    <cellStyle name="표준 34 2 3 4 3" xfId="26586" xr:uid="{00000000-0005-0000-0000-0000C6940000}"/>
    <cellStyle name="표준 34 2 3 4 3 2" xfId="38358" xr:uid="{00000000-0005-0000-0000-0000C7940000}"/>
    <cellStyle name="표준 34 2 3 4 4" xfId="35351" xr:uid="{00000000-0005-0000-0000-0000C8940000}"/>
    <cellStyle name="표준 34 2 3 5" xfId="12208" xr:uid="{00000000-0005-0000-0000-0000C9940000}"/>
    <cellStyle name="표준 34 2 3 5 2" xfId="24555" xr:uid="{00000000-0005-0000-0000-0000CA940000}"/>
    <cellStyle name="표준 34 2 3 5 2 2" xfId="29779" xr:uid="{00000000-0005-0000-0000-0000CB940000}"/>
    <cellStyle name="표준 34 2 3 5 2 2 2" xfId="41539" xr:uid="{00000000-0005-0000-0000-0000CC940000}"/>
    <cellStyle name="표준 34 2 3 5 2 3" xfId="36402" xr:uid="{00000000-0005-0000-0000-0000CD940000}"/>
    <cellStyle name="표준 34 2 3 5 3" xfId="26787" xr:uid="{00000000-0005-0000-0000-0000CE940000}"/>
    <cellStyle name="표준 34 2 3 5 3 2" xfId="38559" xr:uid="{00000000-0005-0000-0000-0000CF940000}"/>
    <cellStyle name="표준 34 2 3 5 4" xfId="35475" xr:uid="{00000000-0005-0000-0000-0000D0940000}"/>
    <cellStyle name="표준 34 2 3 6" xfId="23889" xr:uid="{00000000-0005-0000-0000-0000D1940000}"/>
    <cellStyle name="표준 34 2 3 6 2" xfId="29113" xr:uid="{00000000-0005-0000-0000-0000D2940000}"/>
    <cellStyle name="표준 34 2 3 6 2 2" xfId="40873" xr:uid="{00000000-0005-0000-0000-0000D3940000}"/>
    <cellStyle name="표준 34 2 3 6 3" xfId="35736" xr:uid="{00000000-0005-0000-0000-0000D4940000}"/>
    <cellStyle name="표준 34 2 3 7" xfId="25711" xr:uid="{00000000-0005-0000-0000-0000D5940000}"/>
    <cellStyle name="표준 34 2 3 7 2" xfId="37488" xr:uid="{00000000-0005-0000-0000-0000D6940000}"/>
    <cellStyle name="표준 34 2 3 8" xfId="34812" xr:uid="{00000000-0005-0000-0000-0000D7940000}"/>
    <cellStyle name="표준 34 2 30" xfId="9792" xr:uid="{00000000-0005-0000-0000-0000D8940000}"/>
    <cellStyle name="표준 34 2 30 2" xfId="11239" xr:uid="{00000000-0005-0000-0000-0000D9940000}"/>
    <cellStyle name="표준 34 2 30 2 2" xfId="24297" xr:uid="{00000000-0005-0000-0000-0000DA940000}"/>
    <cellStyle name="표준 34 2 30 2 2 2" xfId="29521" xr:uid="{00000000-0005-0000-0000-0000DB940000}"/>
    <cellStyle name="표준 34 2 30 2 2 2 2" xfId="41281" xr:uid="{00000000-0005-0000-0000-0000DC940000}"/>
    <cellStyle name="표준 34 2 30 2 2 3" xfId="36144" xr:uid="{00000000-0005-0000-0000-0000DD940000}"/>
    <cellStyle name="표준 34 2 30 2 3" xfId="26378" xr:uid="{00000000-0005-0000-0000-0000DE940000}"/>
    <cellStyle name="표준 34 2 30 2 3 2" xfId="38150" xr:uid="{00000000-0005-0000-0000-0000DF940000}"/>
    <cellStyle name="표준 34 2 30 2 4" xfId="35218" xr:uid="{00000000-0005-0000-0000-0000E0940000}"/>
    <cellStyle name="표준 34 2 30 3" xfId="10603" xr:uid="{00000000-0005-0000-0000-0000E1940000}"/>
    <cellStyle name="표준 34 2 30 3 2" xfId="24088" xr:uid="{00000000-0005-0000-0000-0000E2940000}"/>
    <cellStyle name="표준 34 2 30 3 2 2" xfId="29312" xr:uid="{00000000-0005-0000-0000-0000E3940000}"/>
    <cellStyle name="표준 34 2 30 3 2 2 2" xfId="41072" xr:uid="{00000000-0005-0000-0000-0000E4940000}"/>
    <cellStyle name="표준 34 2 30 3 2 3" xfId="35935" xr:uid="{00000000-0005-0000-0000-0000E5940000}"/>
    <cellStyle name="표준 34 2 30 3 3" xfId="26063" xr:uid="{00000000-0005-0000-0000-0000E6940000}"/>
    <cellStyle name="표준 34 2 30 3 3 2" xfId="37838" xr:uid="{00000000-0005-0000-0000-0000E7940000}"/>
    <cellStyle name="표준 34 2 30 3 4" xfId="35010" xr:uid="{00000000-0005-0000-0000-0000E8940000}"/>
    <cellStyle name="표준 34 2 30 4" xfId="11042" xr:uid="{00000000-0005-0000-0000-0000E9940000}"/>
    <cellStyle name="표준 34 2 30 4 2" xfId="24217" xr:uid="{00000000-0005-0000-0000-0000EA940000}"/>
    <cellStyle name="표준 34 2 30 4 2 2" xfId="29441" xr:uid="{00000000-0005-0000-0000-0000EB940000}"/>
    <cellStyle name="표준 34 2 30 4 2 2 2" xfId="41201" xr:uid="{00000000-0005-0000-0000-0000EC940000}"/>
    <cellStyle name="표준 34 2 30 4 2 3" xfId="36064" xr:uid="{00000000-0005-0000-0000-0000ED940000}"/>
    <cellStyle name="표준 34 2 30 4 3" xfId="26272" xr:uid="{00000000-0005-0000-0000-0000EE940000}"/>
    <cellStyle name="표준 34 2 30 4 3 2" xfId="38044" xr:uid="{00000000-0005-0000-0000-0000EF940000}"/>
    <cellStyle name="표준 34 2 30 4 4" xfId="35139" xr:uid="{00000000-0005-0000-0000-0000F0940000}"/>
    <cellStyle name="표준 34 2 30 5" xfId="10799" xr:uid="{00000000-0005-0000-0000-0000F1940000}"/>
    <cellStyle name="표준 34 2 30 5 2" xfId="24168" xr:uid="{00000000-0005-0000-0000-0000F2940000}"/>
    <cellStyle name="표준 34 2 30 5 2 2" xfId="29392" xr:uid="{00000000-0005-0000-0000-0000F3940000}"/>
    <cellStyle name="표준 34 2 30 5 2 2 2" xfId="41152" xr:uid="{00000000-0005-0000-0000-0000F4940000}"/>
    <cellStyle name="표준 34 2 30 5 2 3" xfId="36015" xr:uid="{00000000-0005-0000-0000-0000F5940000}"/>
    <cellStyle name="표준 34 2 30 5 3" xfId="26172" xr:uid="{00000000-0005-0000-0000-0000F6940000}"/>
    <cellStyle name="표준 34 2 30 5 3 2" xfId="37946" xr:uid="{00000000-0005-0000-0000-0000F7940000}"/>
    <cellStyle name="표준 34 2 30 5 4" xfId="35090" xr:uid="{00000000-0005-0000-0000-0000F8940000}"/>
    <cellStyle name="표준 34 2 30 6" xfId="23890" xr:uid="{00000000-0005-0000-0000-0000F9940000}"/>
    <cellStyle name="표준 34 2 30 6 2" xfId="29114" xr:uid="{00000000-0005-0000-0000-0000FA940000}"/>
    <cellStyle name="표준 34 2 30 6 2 2" xfId="40874" xr:uid="{00000000-0005-0000-0000-0000FB940000}"/>
    <cellStyle name="표준 34 2 30 6 3" xfId="35737" xr:uid="{00000000-0005-0000-0000-0000FC940000}"/>
    <cellStyle name="표준 34 2 30 7" xfId="25712" xr:uid="{00000000-0005-0000-0000-0000FD940000}"/>
    <cellStyle name="표준 34 2 30 7 2" xfId="37489" xr:uid="{00000000-0005-0000-0000-0000FE940000}"/>
    <cellStyle name="표준 34 2 30 8" xfId="34813" xr:uid="{00000000-0005-0000-0000-0000FF940000}"/>
    <cellStyle name="표준 34 2 31" xfId="9793" xr:uid="{00000000-0005-0000-0000-000000950000}"/>
    <cellStyle name="표준 34 2 31 2" xfId="11276" xr:uid="{00000000-0005-0000-0000-000001950000}"/>
    <cellStyle name="표준 34 2 31 2 2" xfId="24334" xr:uid="{00000000-0005-0000-0000-000002950000}"/>
    <cellStyle name="표준 34 2 31 2 2 2" xfId="29558" xr:uid="{00000000-0005-0000-0000-000003950000}"/>
    <cellStyle name="표준 34 2 31 2 2 2 2" xfId="41318" xr:uid="{00000000-0005-0000-0000-000004950000}"/>
    <cellStyle name="표준 34 2 31 2 2 3" xfId="36181" xr:uid="{00000000-0005-0000-0000-000005950000}"/>
    <cellStyle name="표준 34 2 31 2 3" xfId="26415" xr:uid="{00000000-0005-0000-0000-000006950000}"/>
    <cellStyle name="표준 34 2 31 2 3 2" xfId="38187" xr:uid="{00000000-0005-0000-0000-000007950000}"/>
    <cellStyle name="표준 34 2 31 2 4" xfId="35255" xr:uid="{00000000-0005-0000-0000-000008950000}"/>
    <cellStyle name="표준 34 2 31 3" xfId="10566" xr:uid="{00000000-0005-0000-0000-000009950000}"/>
    <cellStyle name="표준 34 2 31 3 2" xfId="24051" xr:uid="{00000000-0005-0000-0000-00000A950000}"/>
    <cellStyle name="표준 34 2 31 3 2 2" xfId="29275" xr:uid="{00000000-0005-0000-0000-00000B950000}"/>
    <cellStyle name="표준 34 2 31 3 2 2 2" xfId="41035" xr:uid="{00000000-0005-0000-0000-00000C950000}"/>
    <cellStyle name="표준 34 2 31 3 2 3" xfId="35898" xr:uid="{00000000-0005-0000-0000-00000D950000}"/>
    <cellStyle name="표준 34 2 31 3 3" xfId="26026" xr:uid="{00000000-0005-0000-0000-00000E950000}"/>
    <cellStyle name="표준 34 2 31 3 3 2" xfId="37801" xr:uid="{00000000-0005-0000-0000-00000F950000}"/>
    <cellStyle name="표준 34 2 31 3 4" xfId="34973" xr:uid="{00000000-0005-0000-0000-000010950000}"/>
    <cellStyle name="표준 34 2 31 4" xfId="11721" xr:uid="{00000000-0005-0000-0000-000011950000}"/>
    <cellStyle name="표준 34 2 31 4 2" xfId="24463" xr:uid="{00000000-0005-0000-0000-000012950000}"/>
    <cellStyle name="표준 34 2 31 4 2 2" xfId="29687" xr:uid="{00000000-0005-0000-0000-000013950000}"/>
    <cellStyle name="표준 34 2 31 4 2 2 2" xfId="41447" xr:uid="{00000000-0005-0000-0000-000014950000}"/>
    <cellStyle name="표준 34 2 31 4 2 3" xfId="36310" xr:uid="{00000000-0005-0000-0000-000015950000}"/>
    <cellStyle name="표준 34 2 31 4 3" xfId="26620" xr:uid="{00000000-0005-0000-0000-000016950000}"/>
    <cellStyle name="표준 34 2 31 4 3 2" xfId="38392" xr:uid="{00000000-0005-0000-0000-000017950000}"/>
    <cellStyle name="표준 34 2 31 4 4" xfId="35384" xr:uid="{00000000-0005-0000-0000-000018950000}"/>
    <cellStyle name="표준 34 2 31 5" xfId="12251" xr:uid="{00000000-0005-0000-0000-000019950000}"/>
    <cellStyle name="표준 34 2 31 5 2" xfId="24588" xr:uid="{00000000-0005-0000-0000-00001A950000}"/>
    <cellStyle name="표준 34 2 31 5 2 2" xfId="29812" xr:uid="{00000000-0005-0000-0000-00001B950000}"/>
    <cellStyle name="표준 34 2 31 5 2 2 2" xfId="41572" xr:uid="{00000000-0005-0000-0000-00001C950000}"/>
    <cellStyle name="표준 34 2 31 5 2 3" xfId="36435" xr:uid="{00000000-0005-0000-0000-00001D950000}"/>
    <cellStyle name="표준 34 2 31 5 3" xfId="26821" xr:uid="{00000000-0005-0000-0000-00001E950000}"/>
    <cellStyle name="표준 34 2 31 5 3 2" xfId="38593" xr:uid="{00000000-0005-0000-0000-00001F950000}"/>
    <cellStyle name="표준 34 2 31 5 4" xfId="35508" xr:uid="{00000000-0005-0000-0000-000020950000}"/>
    <cellStyle name="표준 34 2 31 6" xfId="23891" xr:uid="{00000000-0005-0000-0000-000021950000}"/>
    <cellStyle name="표준 34 2 31 6 2" xfId="29115" xr:uid="{00000000-0005-0000-0000-000022950000}"/>
    <cellStyle name="표준 34 2 31 6 2 2" xfId="40875" xr:uid="{00000000-0005-0000-0000-000023950000}"/>
    <cellStyle name="표준 34 2 31 6 3" xfId="35738" xr:uid="{00000000-0005-0000-0000-000024950000}"/>
    <cellStyle name="표준 34 2 31 7" xfId="25713" xr:uid="{00000000-0005-0000-0000-000025950000}"/>
    <cellStyle name="표준 34 2 31 7 2" xfId="37490" xr:uid="{00000000-0005-0000-0000-000026950000}"/>
    <cellStyle name="표준 34 2 31 8" xfId="34814" xr:uid="{00000000-0005-0000-0000-000027950000}"/>
    <cellStyle name="표준 34 2 32" xfId="9794" xr:uid="{00000000-0005-0000-0000-000028950000}"/>
    <cellStyle name="표준 34 2 32 2" xfId="11090" xr:uid="{00000000-0005-0000-0000-000029950000}"/>
    <cellStyle name="표준 34 2 32 2 2" xfId="24248" xr:uid="{00000000-0005-0000-0000-00002A950000}"/>
    <cellStyle name="표준 34 2 32 2 2 2" xfId="29472" xr:uid="{00000000-0005-0000-0000-00002B950000}"/>
    <cellStyle name="표준 34 2 32 2 2 2 2" xfId="41232" xr:uid="{00000000-0005-0000-0000-00002C950000}"/>
    <cellStyle name="표준 34 2 32 2 2 3" xfId="36095" xr:uid="{00000000-0005-0000-0000-00002D950000}"/>
    <cellStyle name="표준 34 2 32 2 3" xfId="26305" xr:uid="{00000000-0005-0000-0000-00002E950000}"/>
    <cellStyle name="표준 34 2 32 2 3 2" xfId="38077" xr:uid="{00000000-0005-0000-0000-00002F950000}"/>
    <cellStyle name="표준 34 2 32 2 4" xfId="35170" xr:uid="{00000000-0005-0000-0000-000030950000}"/>
    <cellStyle name="표준 34 2 32 3" xfId="10753" xr:uid="{00000000-0005-0000-0000-000031950000}"/>
    <cellStyle name="표준 34 2 32 3 2" xfId="24137" xr:uid="{00000000-0005-0000-0000-000032950000}"/>
    <cellStyle name="표준 34 2 32 3 2 2" xfId="29361" xr:uid="{00000000-0005-0000-0000-000033950000}"/>
    <cellStyle name="표준 34 2 32 3 2 2 2" xfId="41121" xr:uid="{00000000-0005-0000-0000-000034950000}"/>
    <cellStyle name="표준 34 2 32 3 2 3" xfId="35984" xr:uid="{00000000-0005-0000-0000-000035950000}"/>
    <cellStyle name="표준 34 2 32 3 3" xfId="26137" xr:uid="{00000000-0005-0000-0000-000036950000}"/>
    <cellStyle name="표준 34 2 32 3 3 2" xfId="37912" xr:uid="{00000000-0005-0000-0000-000037950000}"/>
    <cellStyle name="표준 34 2 32 3 4" xfId="35059" xr:uid="{00000000-0005-0000-0000-000038950000}"/>
    <cellStyle name="표준 34 2 32 4" xfId="11667" xr:uid="{00000000-0005-0000-0000-000039950000}"/>
    <cellStyle name="표준 34 2 32 4 2" xfId="24419" xr:uid="{00000000-0005-0000-0000-00003A950000}"/>
    <cellStyle name="표준 34 2 32 4 2 2" xfId="29643" xr:uid="{00000000-0005-0000-0000-00003B950000}"/>
    <cellStyle name="표준 34 2 32 4 2 2 2" xfId="41403" xr:uid="{00000000-0005-0000-0000-00003C950000}"/>
    <cellStyle name="표준 34 2 32 4 2 3" xfId="36266" xr:uid="{00000000-0005-0000-0000-00003D950000}"/>
    <cellStyle name="표준 34 2 32 4 3" xfId="26575" xr:uid="{00000000-0005-0000-0000-00003E950000}"/>
    <cellStyle name="표준 34 2 32 4 3 2" xfId="38347" xr:uid="{00000000-0005-0000-0000-00003F950000}"/>
    <cellStyle name="표준 34 2 32 4 4" xfId="35340" xr:uid="{00000000-0005-0000-0000-000040950000}"/>
    <cellStyle name="표준 34 2 32 5" xfId="12197" xr:uid="{00000000-0005-0000-0000-000041950000}"/>
    <cellStyle name="표준 34 2 32 5 2" xfId="24544" xr:uid="{00000000-0005-0000-0000-000042950000}"/>
    <cellStyle name="표준 34 2 32 5 2 2" xfId="29768" xr:uid="{00000000-0005-0000-0000-000043950000}"/>
    <cellStyle name="표준 34 2 32 5 2 2 2" xfId="41528" xr:uid="{00000000-0005-0000-0000-000044950000}"/>
    <cellStyle name="표준 34 2 32 5 2 3" xfId="36391" xr:uid="{00000000-0005-0000-0000-000045950000}"/>
    <cellStyle name="표준 34 2 32 5 3" xfId="26776" xr:uid="{00000000-0005-0000-0000-000046950000}"/>
    <cellStyle name="표준 34 2 32 5 3 2" xfId="38548" xr:uid="{00000000-0005-0000-0000-000047950000}"/>
    <cellStyle name="표준 34 2 32 5 4" xfId="35464" xr:uid="{00000000-0005-0000-0000-000048950000}"/>
    <cellStyle name="표준 34 2 32 6" xfId="23892" xr:uid="{00000000-0005-0000-0000-000049950000}"/>
    <cellStyle name="표준 34 2 32 6 2" xfId="29116" xr:uid="{00000000-0005-0000-0000-00004A950000}"/>
    <cellStyle name="표준 34 2 32 6 2 2" xfId="40876" xr:uid="{00000000-0005-0000-0000-00004B950000}"/>
    <cellStyle name="표준 34 2 32 6 3" xfId="35739" xr:uid="{00000000-0005-0000-0000-00004C950000}"/>
    <cellStyle name="표준 34 2 32 7" xfId="25714" xr:uid="{00000000-0005-0000-0000-00004D950000}"/>
    <cellStyle name="표준 34 2 32 7 2" xfId="37491" xr:uid="{00000000-0005-0000-0000-00004E950000}"/>
    <cellStyle name="표준 34 2 32 8" xfId="34815" xr:uid="{00000000-0005-0000-0000-00004F950000}"/>
    <cellStyle name="표준 34 2 33" xfId="9795" xr:uid="{00000000-0005-0000-0000-000050950000}"/>
    <cellStyle name="표준 34 2 33 2" xfId="11131" xr:uid="{00000000-0005-0000-0000-000051950000}"/>
    <cellStyle name="표준 34 2 33 2 2" xfId="24289" xr:uid="{00000000-0005-0000-0000-000052950000}"/>
    <cellStyle name="표준 34 2 33 2 2 2" xfId="29513" xr:uid="{00000000-0005-0000-0000-000053950000}"/>
    <cellStyle name="표준 34 2 33 2 2 2 2" xfId="41273" xr:uid="{00000000-0005-0000-0000-000054950000}"/>
    <cellStyle name="표준 34 2 33 2 2 3" xfId="36136" xr:uid="{00000000-0005-0000-0000-000055950000}"/>
    <cellStyle name="표준 34 2 33 2 3" xfId="26346" xr:uid="{00000000-0005-0000-0000-000056950000}"/>
    <cellStyle name="표준 34 2 33 2 3 2" xfId="38118" xr:uid="{00000000-0005-0000-0000-000057950000}"/>
    <cellStyle name="표준 34 2 33 2 4" xfId="35211" xr:uid="{00000000-0005-0000-0000-000058950000}"/>
    <cellStyle name="표준 34 2 33 3" xfId="10712" xr:uid="{00000000-0005-0000-0000-000059950000}"/>
    <cellStyle name="표준 34 2 33 3 2" xfId="24096" xr:uid="{00000000-0005-0000-0000-00005A950000}"/>
    <cellStyle name="표준 34 2 33 3 2 2" xfId="29320" xr:uid="{00000000-0005-0000-0000-00005B950000}"/>
    <cellStyle name="표준 34 2 33 3 2 2 2" xfId="41080" xr:uid="{00000000-0005-0000-0000-00005C950000}"/>
    <cellStyle name="표준 34 2 33 3 2 3" xfId="35943" xr:uid="{00000000-0005-0000-0000-00005D950000}"/>
    <cellStyle name="표준 34 2 33 3 3" xfId="26096" xr:uid="{00000000-0005-0000-0000-00005E950000}"/>
    <cellStyle name="표준 34 2 33 3 3 2" xfId="37871" xr:uid="{00000000-0005-0000-0000-00005F950000}"/>
    <cellStyle name="표준 34 2 33 3 4" xfId="35018" xr:uid="{00000000-0005-0000-0000-000060950000}"/>
    <cellStyle name="표준 34 2 33 4" xfId="10942" xr:uid="{00000000-0005-0000-0000-000061950000}"/>
    <cellStyle name="표준 34 2 33 4 2" xfId="24209" xr:uid="{00000000-0005-0000-0000-000062950000}"/>
    <cellStyle name="표준 34 2 33 4 2 2" xfId="29433" xr:uid="{00000000-0005-0000-0000-000063950000}"/>
    <cellStyle name="표준 34 2 33 4 2 2 2" xfId="41193" xr:uid="{00000000-0005-0000-0000-000064950000}"/>
    <cellStyle name="표준 34 2 33 4 2 3" xfId="36056" xr:uid="{00000000-0005-0000-0000-000065950000}"/>
    <cellStyle name="표준 34 2 33 4 3" xfId="26237" xr:uid="{00000000-0005-0000-0000-000066950000}"/>
    <cellStyle name="표준 34 2 33 4 3 2" xfId="38010" xr:uid="{00000000-0005-0000-0000-000067950000}"/>
    <cellStyle name="표준 34 2 33 4 4" xfId="35131" xr:uid="{00000000-0005-0000-0000-000068950000}"/>
    <cellStyle name="표준 34 2 33 5" xfId="10899" xr:uid="{00000000-0005-0000-0000-000069950000}"/>
    <cellStyle name="표준 34 2 33 5 2" xfId="24176" xr:uid="{00000000-0005-0000-0000-00006A950000}"/>
    <cellStyle name="표준 34 2 33 5 2 2" xfId="29400" xr:uid="{00000000-0005-0000-0000-00006B950000}"/>
    <cellStyle name="표준 34 2 33 5 2 2 2" xfId="41160" xr:uid="{00000000-0005-0000-0000-00006C950000}"/>
    <cellStyle name="표준 34 2 33 5 2 3" xfId="36023" xr:uid="{00000000-0005-0000-0000-00006D950000}"/>
    <cellStyle name="표준 34 2 33 5 3" xfId="26202" xr:uid="{00000000-0005-0000-0000-00006E950000}"/>
    <cellStyle name="표준 34 2 33 5 3 2" xfId="37975" xr:uid="{00000000-0005-0000-0000-00006F950000}"/>
    <cellStyle name="표준 34 2 33 5 4" xfId="35098" xr:uid="{00000000-0005-0000-0000-000070950000}"/>
    <cellStyle name="표준 34 2 33 6" xfId="23893" xr:uid="{00000000-0005-0000-0000-000071950000}"/>
    <cellStyle name="표준 34 2 33 6 2" xfId="29117" xr:uid="{00000000-0005-0000-0000-000072950000}"/>
    <cellStyle name="표준 34 2 33 6 2 2" xfId="40877" xr:uid="{00000000-0005-0000-0000-000073950000}"/>
    <cellStyle name="표준 34 2 33 6 3" xfId="35740" xr:uid="{00000000-0005-0000-0000-000074950000}"/>
    <cellStyle name="표준 34 2 33 7" xfId="25715" xr:uid="{00000000-0005-0000-0000-000075950000}"/>
    <cellStyle name="표준 34 2 33 7 2" xfId="37492" xr:uid="{00000000-0005-0000-0000-000076950000}"/>
    <cellStyle name="표준 34 2 33 8" xfId="34816" xr:uid="{00000000-0005-0000-0000-000077950000}"/>
    <cellStyle name="표준 34 2 34" xfId="9796" xr:uid="{00000000-0005-0000-0000-000078950000}"/>
    <cellStyle name="표준 34 2 34 2" xfId="11281" xr:uid="{00000000-0005-0000-0000-000079950000}"/>
    <cellStyle name="표준 34 2 34 2 2" xfId="24339" xr:uid="{00000000-0005-0000-0000-00007A950000}"/>
    <cellStyle name="표준 34 2 34 2 2 2" xfId="29563" xr:uid="{00000000-0005-0000-0000-00007B950000}"/>
    <cellStyle name="표준 34 2 34 2 2 2 2" xfId="41323" xr:uid="{00000000-0005-0000-0000-00007C950000}"/>
    <cellStyle name="표준 34 2 34 2 2 3" xfId="36186" xr:uid="{00000000-0005-0000-0000-00007D950000}"/>
    <cellStyle name="표준 34 2 34 2 3" xfId="26420" xr:uid="{00000000-0005-0000-0000-00007E950000}"/>
    <cellStyle name="표준 34 2 34 2 3 2" xfId="38192" xr:uid="{00000000-0005-0000-0000-00007F950000}"/>
    <cellStyle name="표준 34 2 34 2 4" xfId="35260" xr:uid="{00000000-0005-0000-0000-000080950000}"/>
    <cellStyle name="표준 34 2 34 3" xfId="10561" xr:uid="{00000000-0005-0000-0000-000081950000}"/>
    <cellStyle name="표준 34 2 34 3 2" xfId="24046" xr:uid="{00000000-0005-0000-0000-000082950000}"/>
    <cellStyle name="표준 34 2 34 3 2 2" xfId="29270" xr:uid="{00000000-0005-0000-0000-000083950000}"/>
    <cellStyle name="표준 34 2 34 3 2 2 2" xfId="41030" xr:uid="{00000000-0005-0000-0000-000084950000}"/>
    <cellStyle name="표준 34 2 34 3 2 3" xfId="35893" xr:uid="{00000000-0005-0000-0000-000085950000}"/>
    <cellStyle name="표준 34 2 34 3 3" xfId="26021" xr:uid="{00000000-0005-0000-0000-000086950000}"/>
    <cellStyle name="표준 34 2 34 3 3 2" xfId="37796" xr:uid="{00000000-0005-0000-0000-000087950000}"/>
    <cellStyle name="표준 34 2 34 3 4" xfId="34968" xr:uid="{00000000-0005-0000-0000-000088950000}"/>
    <cellStyle name="표준 34 2 34 4" xfId="11726" xr:uid="{00000000-0005-0000-0000-000089950000}"/>
    <cellStyle name="표준 34 2 34 4 2" xfId="24468" xr:uid="{00000000-0005-0000-0000-00008A950000}"/>
    <cellStyle name="표준 34 2 34 4 2 2" xfId="29692" xr:uid="{00000000-0005-0000-0000-00008B950000}"/>
    <cellStyle name="표준 34 2 34 4 2 2 2" xfId="41452" xr:uid="{00000000-0005-0000-0000-00008C950000}"/>
    <cellStyle name="표준 34 2 34 4 2 3" xfId="36315" xr:uid="{00000000-0005-0000-0000-00008D950000}"/>
    <cellStyle name="표준 34 2 34 4 3" xfId="26625" xr:uid="{00000000-0005-0000-0000-00008E950000}"/>
    <cellStyle name="표준 34 2 34 4 3 2" xfId="38397" xr:uid="{00000000-0005-0000-0000-00008F950000}"/>
    <cellStyle name="표준 34 2 34 4 4" xfId="35389" xr:uid="{00000000-0005-0000-0000-000090950000}"/>
    <cellStyle name="표준 34 2 34 5" xfId="12256" xr:uid="{00000000-0005-0000-0000-000091950000}"/>
    <cellStyle name="표준 34 2 34 5 2" xfId="24593" xr:uid="{00000000-0005-0000-0000-000092950000}"/>
    <cellStyle name="표준 34 2 34 5 2 2" xfId="29817" xr:uid="{00000000-0005-0000-0000-000093950000}"/>
    <cellStyle name="표준 34 2 34 5 2 2 2" xfId="41577" xr:uid="{00000000-0005-0000-0000-000094950000}"/>
    <cellStyle name="표준 34 2 34 5 2 3" xfId="36440" xr:uid="{00000000-0005-0000-0000-000095950000}"/>
    <cellStyle name="표준 34 2 34 5 3" xfId="26826" xr:uid="{00000000-0005-0000-0000-000096950000}"/>
    <cellStyle name="표준 34 2 34 5 3 2" xfId="38598" xr:uid="{00000000-0005-0000-0000-000097950000}"/>
    <cellStyle name="표준 34 2 34 5 4" xfId="35513" xr:uid="{00000000-0005-0000-0000-000098950000}"/>
    <cellStyle name="표준 34 2 34 6" xfId="23894" xr:uid="{00000000-0005-0000-0000-000099950000}"/>
    <cellStyle name="표준 34 2 34 6 2" xfId="29118" xr:uid="{00000000-0005-0000-0000-00009A950000}"/>
    <cellStyle name="표준 34 2 34 6 2 2" xfId="40878" xr:uid="{00000000-0005-0000-0000-00009B950000}"/>
    <cellStyle name="표준 34 2 34 6 3" xfId="35741" xr:uid="{00000000-0005-0000-0000-00009C950000}"/>
    <cellStyle name="표준 34 2 34 7" xfId="25716" xr:uid="{00000000-0005-0000-0000-00009D950000}"/>
    <cellStyle name="표준 34 2 34 7 2" xfId="37493" xr:uid="{00000000-0005-0000-0000-00009E950000}"/>
    <cellStyle name="표준 34 2 34 8" xfId="34817" xr:uid="{00000000-0005-0000-0000-00009F950000}"/>
    <cellStyle name="표준 34 2 35" xfId="9797" xr:uid="{00000000-0005-0000-0000-0000A0950000}"/>
    <cellStyle name="표준 34 2 35 2" xfId="11132" xr:uid="{00000000-0005-0000-0000-0000A1950000}"/>
    <cellStyle name="표준 34 2 35 2 2" xfId="24290" xr:uid="{00000000-0005-0000-0000-0000A2950000}"/>
    <cellStyle name="표준 34 2 35 2 2 2" xfId="29514" xr:uid="{00000000-0005-0000-0000-0000A3950000}"/>
    <cellStyle name="표준 34 2 35 2 2 2 2" xfId="41274" xr:uid="{00000000-0005-0000-0000-0000A4950000}"/>
    <cellStyle name="표준 34 2 35 2 2 3" xfId="36137" xr:uid="{00000000-0005-0000-0000-0000A5950000}"/>
    <cellStyle name="표준 34 2 35 2 3" xfId="26347" xr:uid="{00000000-0005-0000-0000-0000A6950000}"/>
    <cellStyle name="표준 34 2 35 2 3 2" xfId="38119" xr:uid="{00000000-0005-0000-0000-0000A7950000}"/>
    <cellStyle name="표준 34 2 35 2 4" xfId="35212" xr:uid="{00000000-0005-0000-0000-0000A8950000}"/>
    <cellStyle name="표준 34 2 35 3" xfId="10711" xr:uid="{00000000-0005-0000-0000-0000A9950000}"/>
    <cellStyle name="표준 34 2 35 3 2" xfId="24095" xr:uid="{00000000-0005-0000-0000-0000AA950000}"/>
    <cellStyle name="표준 34 2 35 3 2 2" xfId="29319" xr:uid="{00000000-0005-0000-0000-0000AB950000}"/>
    <cellStyle name="표준 34 2 35 3 2 2 2" xfId="41079" xr:uid="{00000000-0005-0000-0000-0000AC950000}"/>
    <cellStyle name="표준 34 2 35 3 2 3" xfId="35942" xr:uid="{00000000-0005-0000-0000-0000AD950000}"/>
    <cellStyle name="표준 34 2 35 3 3" xfId="26095" xr:uid="{00000000-0005-0000-0000-0000AE950000}"/>
    <cellStyle name="표준 34 2 35 3 3 2" xfId="37870" xr:uid="{00000000-0005-0000-0000-0000AF950000}"/>
    <cellStyle name="표준 34 2 35 3 4" xfId="35017" xr:uid="{00000000-0005-0000-0000-0000B0950000}"/>
    <cellStyle name="표준 34 2 35 4" xfId="10943" xr:uid="{00000000-0005-0000-0000-0000B1950000}"/>
    <cellStyle name="표준 34 2 35 4 2" xfId="24210" xr:uid="{00000000-0005-0000-0000-0000B2950000}"/>
    <cellStyle name="표준 34 2 35 4 2 2" xfId="29434" xr:uid="{00000000-0005-0000-0000-0000B3950000}"/>
    <cellStyle name="표준 34 2 35 4 2 2 2" xfId="41194" xr:uid="{00000000-0005-0000-0000-0000B4950000}"/>
    <cellStyle name="표준 34 2 35 4 2 3" xfId="36057" xr:uid="{00000000-0005-0000-0000-0000B5950000}"/>
    <cellStyle name="표준 34 2 35 4 3" xfId="26238" xr:uid="{00000000-0005-0000-0000-0000B6950000}"/>
    <cellStyle name="표준 34 2 35 4 3 2" xfId="38011" xr:uid="{00000000-0005-0000-0000-0000B7950000}"/>
    <cellStyle name="표준 34 2 35 4 4" xfId="35132" xr:uid="{00000000-0005-0000-0000-0000B8950000}"/>
    <cellStyle name="표준 34 2 35 5" xfId="10898" xr:uid="{00000000-0005-0000-0000-0000B9950000}"/>
    <cellStyle name="표준 34 2 35 5 2" xfId="24175" xr:uid="{00000000-0005-0000-0000-0000BA950000}"/>
    <cellStyle name="표준 34 2 35 5 2 2" xfId="29399" xr:uid="{00000000-0005-0000-0000-0000BB950000}"/>
    <cellStyle name="표준 34 2 35 5 2 2 2" xfId="41159" xr:uid="{00000000-0005-0000-0000-0000BC950000}"/>
    <cellStyle name="표준 34 2 35 5 2 3" xfId="36022" xr:uid="{00000000-0005-0000-0000-0000BD950000}"/>
    <cellStyle name="표준 34 2 35 5 3" xfId="26201" xr:uid="{00000000-0005-0000-0000-0000BE950000}"/>
    <cellStyle name="표준 34 2 35 5 3 2" xfId="37974" xr:uid="{00000000-0005-0000-0000-0000BF950000}"/>
    <cellStyle name="표준 34 2 35 5 4" xfId="35097" xr:uid="{00000000-0005-0000-0000-0000C0950000}"/>
    <cellStyle name="표준 34 2 35 6" xfId="23895" xr:uid="{00000000-0005-0000-0000-0000C1950000}"/>
    <cellStyle name="표준 34 2 35 6 2" xfId="29119" xr:uid="{00000000-0005-0000-0000-0000C2950000}"/>
    <cellStyle name="표준 34 2 35 6 2 2" xfId="40879" xr:uid="{00000000-0005-0000-0000-0000C3950000}"/>
    <cellStyle name="표준 34 2 35 6 3" xfId="35742" xr:uid="{00000000-0005-0000-0000-0000C4950000}"/>
    <cellStyle name="표준 34 2 35 7" xfId="25717" xr:uid="{00000000-0005-0000-0000-0000C5950000}"/>
    <cellStyle name="표준 34 2 35 7 2" xfId="37494" xr:uid="{00000000-0005-0000-0000-0000C6950000}"/>
    <cellStyle name="표준 34 2 35 8" xfId="34818" xr:uid="{00000000-0005-0000-0000-0000C7950000}"/>
    <cellStyle name="표준 34 2 36" xfId="9798" xr:uid="{00000000-0005-0000-0000-0000C8950000}"/>
    <cellStyle name="표준 34 2 36 2" xfId="11238" xr:uid="{00000000-0005-0000-0000-0000C9950000}"/>
    <cellStyle name="표준 34 2 36 2 2" xfId="24296" xr:uid="{00000000-0005-0000-0000-0000CA950000}"/>
    <cellStyle name="표준 34 2 36 2 2 2" xfId="29520" xr:uid="{00000000-0005-0000-0000-0000CB950000}"/>
    <cellStyle name="표준 34 2 36 2 2 2 2" xfId="41280" xr:uid="{00000000-0005-0000-0000-0000CC950000}"/>
    <cellStyle name="표준 34 2 36 2 2 3" xfId="36143" xr:uid="{00000000-0005-0000-0000-0000CD950000}"/>
    <cellStyle name="표준 34 2 36 2 3" xfId="26377" xr:uid="{00000000-0005-0000-0000-0000CE950000}"/>
    <cellStyle name="표준 34 2 36 2 3 2" xfId="38149" xr:uid="{00000000-0005-0000-0000-0000CF950000}"/>
    <cellStyle name="표준 34 2 36 2 4" xfId="35217" xr:uid="{00000000-0005-0000-0000-0000D0950000}"/>
    <cellStyle name="표준 34 2 36 3" xfId="10604" xr:uid="{00000000-0005-0000-0000-0000D1950000}"/>
    <cellStyle name="표준 34 2 36 3 2" xfId="24089" xr:uid="{00000000-0005-0000-0000-0000D2950000}"/>
    <cellStyle name="표준 34 2 36 3 2 2" xfId="29313" xr:uid="{00000000-0005-0000-0000-0000D3950000}"/>
    <cellStyle name="표준 34 2 36 3 2 2 2" xfId="41073" xr:uid="{00000000-0005-0000-0000-0000D4950000}"/>
    <cellStyle name="표준 34 2 36 3 2 3" xfId="35936" xr:uid="{00000000-0005-0000-0000-0000D5950000}"/>
    <cellStyle name="표준 34 2 36 3 3" xfId="26064" xr:uid="{00000000-0005-0000-0000-0000D6950000}"/>
    <cellStyle name="표준 34 2 36 3 3 2" xfId="37839" xr:uid="{00000000-0005-0000-0000-0000D7950000}"/>
    <cellStyle name="표준 34 2 36 3 4" xfId="35011" xr:uid="{00000000-0005-0000-0000-0000D8950000}"/>
    <cellStyle name="표준 34 2 36 4" xfId="11041" xr:uid="{00000000-0005-0000-0000-0000D9950000}"/>
    <cellStyle name="표준 34 2 36 4 2" xfId="24216" xr:uid="{00000000-0005-0000-0000-0000DA950000}"/>
    <cellStyle name="표준 34 2 36 4 2 2" xfId="29440" xr:uid="{00000000-0005-0000-0000-0000DB950000}"/>
    <cellStyle name="표준 34 2 36 4 2 2 2" xfId="41200" xr:uid="{00000000-0005-0000-0000-0000DC950000}"/>
    <cellStyle name="표준 34 2 36 4 2 3" xfId="36063" xr:uid="{00000000-0005-0000-0000-0000DD950000}"/>
    <cellStyle name="표준 34 2 36 4 3" xfId="26271" xr:uid="{00000000-0005-0000-0000-0000DE950000}"/>
    <cellStyle name="표준 34 2 36 4 3 2" xfId="38043" xr:uid="{00000000-0005-0000-0000-0000DF950000}"/>
    <cellStyle name="표준 34 2 36 4 4" xfId="35138" xr:uid="{00000000-0005-0000-0000-0000E0950000}"/>
    <cellStyle name="표준 34 2 36 5" xfId="10800" xr:uid="{00000000-0005-0000-0000-0000E1950000}"/>
    <cellStyle name="표준 34 2 36 5 2" xfId="24169" xr:uid="{00000000-0005-0000-0000-0000E2950000}"/>
    <cellStyle name="표준 34 2 36 5 2 2" xfId="29393" xr:uid="{00000000-0005-0000-0000-0000E3950000}"/>
    <cellStyle name="표준 34 2 36 5 2 2 2" xfId="41153" xr:uid="{00000000-0005-0000-0000-0000E4950000}"/>
    <cellStyle name="표준 34 2 36 5 2 3" xfId="36016" xr:uid="{00000000-0005-0000-0000-0000E5950000}"/>
    <cellStyle name="표준 34 2 36 5 3" xfId="26173" xr:uid="{00000000-0005-0000-0000-0000E6950000}"/>
    <cellStyle name="표준 34 2 36 5 3 2" xfId="37947" xr:uid="{00000000-0005-0000-0000-0000E7950000}"/>
    <cellStyle name="표준 34 2 36 5 4" xfId="35091" xr:uid="{00000000-0005-0000-0000-0000E8950000}"/>
    <cellStyle name="표준 34 2 36 6" xfId="23896" xr:uid="{00000000-0005-0000-0000-0000E9950000}"/>
    <cellStyle name="표준 34 2 36 6 2" xfId="29120" xr:uid="{00000000-0005-0000-0000-0000EA950000}"/>
    <cellStyle name="표준 34 2 36 6 2 2" xfId="40880" xr:uid="{00000000-0005-0000-0000-0000EB950000}"/>
    <cellStyle name="표준 34 2 36 6 3" xfId="35743" xr:uid="{00000000-0005-0000-0000-0000EC950000}"/>
    <cellStyle name="표준 34 2 36 7" xfId="25718" xr:uid="{00000000-0005-0000-0000-0000ED950000}"/>
    <cellStyle name="표준 34 2 36 7 2" xfId="37495" xr:uid="{00000000-0005-0000-0000-0000EE950000}"/>
    <cellStyle name="표준 34 2 36 8" xfId="34819" xr:uid="{00000000-0005-0000-0000-0000EF950000}"/>
    <cellStyle name="표준 34 2 37" xfId="9799" xr:uid="{00000000-0005-0000-0000-0000F0950000}"/>
    <cellStyle name="표준 34 2 37 2" xfId="11333" xr:uid="{00000000-0005-0000-0000-0000F1950000}"/>
    <cellStyle name="표준 34 2 37 2 2" xfId="24391" xr:uid="{00000000-0005-0000-0000-0000F2950000}"/>
    <cellStyle name="표준 34 2 37 2 2 2" xfId="29615" xr:uid="{00000000-0005-0000-0000-0000F3950000}"/>
    <cellStyle name="표준 34 2 37 2 2 2 2" xfId="41375" xr:uid="{00000000-0005-0000-0000-0000F4950000}"/>
    <cellStyle name="표준 34 2 37 2 2 3" xfId="36238" xr:uid="{00000000-0005-0000-0000-0000F5950000}"/>
    <cellStyle name="표준 34 2 37 2 3" xfId="26472" xr:uid="{00000000-0005-0000-0000-0000F6950000}"/>
    <cellStyle name="표준 34 2 37 2 3 2" xfId="38244" xr:uid="{00000000-0005-0000-0000-0000F7950000}"/>
    <cellStyle name="표준 34 2 37 2 4" xfId="35312" xr:uid="{00000000-0005-0000-0000-0000F8950000}"/>
    <cellStyle name="표준 34 2 37 3" xfId="10509" xr:uid="{00000000-0005-0000-0000-0000F9950000}"/>
    <cellStyle name="표준 34 2 37 3 2" xfId="23994" xr:uid="{00000000-0005-0000-0000-0000FA950000}"/>
    <cellStyle name="표준 34 2 37 3 2 2" xfId="29218" xr:uid="{00000000-0005-0000-0000-0000FB950000}"/>
    <cellStyle name="표준 34 2 37 3 2 2 2" xfId="40978" xr:uid="{00000000-0005-0000-0000-0000FC950000}"/>
    <cellStyle name="표준 34 2 37 3 2 3" xfId="35841" xr:uid="{00000000-0005-0000-0000-0000FD950000}"/>
    <cellStyle name="표준 34 2 37 3 3" xfId="25969" xr:uid="{00000000-0005-0000-0000-0000FE950000}"/>
    <cellStyle name="표준 34 2 37 3 3 2" xfId="37744" xr:uid="{00000000-0005-0000-0000-0000FF950000}"/>
    <cellStyle name="표준 34 2 37 3 4" xfId="34916" xr:uid="{00000000-0005-0000-0000-000000960000}"/>
    <cellStyle name="표준 34 2 37 4" xfId="11776" xr:uid="{00000000-0005-0000-0000-000001960000}"/>
    <cellStyle name="표준 34 2 37 4 2" xfId="24518" xr:uid="{00000000-0005-0000-0000-000002960000}"/>
    <cellStyle name="표준 34 2 37 4 2 2" xfId="29742" xr:uid="{00000000-0005-0000-0000-000003960000}"/>
    <cellStyle name="표준 34 2 37 4 2 2 2" xfId="41502" xr:uid="{00000000-0005-0000-0000-000004960000}"/>
    <cellStyle name="표준 34 2 37 4 2 3" xfId="36365" xr:uid="{00000000-0005-0000-0000-000005960000}"/>
    <cellStyle name="표준 34 2 37 4 3" xfId="26675" xr:uid="{00000000-0005-0000-0000-000006960000}"/>
    <cellStyle name="표준 34 2 37 4 3 2" xfId="38447" xr:uid="{00000000-0005-0000-0000-000007960000}"/>
    <cellStyle name="표준 34 2 37 4 4" xfId="35439" xr:uid="{00000000-0005-0000-0000-000008960000}"/>
    <cellStyle name="표준 34 2 37 5" xfId="12306" xr:uid="{00000000-0005-0000-0000-000009960000}"/>
    <cellStyle name="표준 34 2 37 5 2" xfId="24643" xr:uid="{00000000-0005-0000-0000-00000A960000}"/>
    <cellStyle name="표준 34 2 37 5 2 2" xfId="29867" xr:uid="{00000000-0005-0000-0000-00000B960000}"/>
    <cellStyle name="표준 34 2 37 5 2 2 2" xfId="41627" xr:uid="{00000000-0005-0000-0000-00000C960000}"/>
    <cellStyle name="표준 34 2 37 5 2 3" xfId="36490" xr:uid="{00000000-0005-0000-0000-00000D960000}"/>
    <cellStyle name="표준 34 2 37 5 3" xfId="26876" xr:uid="{00000000-0005-0000-0000-00000E960000}"/>
    <cellStyle name="표준 34 2 37 5 3 2" xfId="38648" xr:uid="{00000000-0005-0000-0000-00000F960000}"/>
    <cellStyle name="표준 34 2 37 5 4" xfId="35563" xr:uid="{00000000-0005-0000-0000-000010960000}"/>
    <cellStyle name="표준 34 2 37 6" xfId="23897" xr:uid="{00000000-0005-0000-0000-000011960000}"/>
    <cellStyle name="표준 34 2 37 6 2" xfId="29121" xr:uid="{00000000-0005-0000-0000-000012960000}"/>
    <cellStyle name="표준 34 2 37 6 2 2" xfId="40881" xr:uid="{00000000-0005-0000-0000-000013960000}"/>
    <cellStyle name="표준 34 2 37 6 3" xfId="35744" xr:uid="{00000000-0005-0000-0000-000014960000}"/>
    <cellStyle name="표준 34 2 37 7" xfId="25719" xr:uid="{00000000-0005-0000-0000-000015960000}"/>
    <cellStyle name="표준 34 2 37 7 2" xfId="37496" xr:uid="{00000000-0005-0000-0000-000016960000}"/>
    <cellStyle name="표준 34 2 37 8" xfId="34820" xr:uid="{00000000-0005-0000-0000-000017960000}"/>
    <cellStyle name="표준 34 2 38" xfId="11084" xr:uid="{00000000-0005-0000-0000-000018960000}"/>
    <cellStyle name="표준 34 2 38 2" xfId="24244" xr:uid="{00000000-0005-0000-0000-000019960000}"/>
    <cellStyle name="표준 34 2 38 2 2" xfId="29468" xr:uid="{00000000-0005-0000-0000-00001A960000}"/>
    <cellStyle name="표준 34 2 38 2 2 2" xfId="41228" xr:uid="{00000000-0005-0000-0000-00001B960000}"/>
    <cellStyle name="표준 34 2 38 2 3" xfId="36091" xr:uid="{00000000-0005-0000-0000-00001C960000}"/>
    <cellStyle name="표준 34 2 38 3" xfId="26301" xr:uid="{00000000-0005-0000-0000-00001D960000}"/>
    <cellStyle name="표준 34 2 38 3 2" xfId="38073" xr:uid="{00000000-0005-0000-0000-00001E960000}"/>
    <cellStyle name="표준 34 2 38 4" xfId="35166" xr:uid="{00000000-0005-0000-0000-00001F960000}"/>
    <cellStyle name="표준 34 2 39" xfId="10756" xr:uid="{00000000-0005-0000-0000-000020960000}"/>
    <cellStyle name="표준 34 2 39 2" xfId="24140" xr:uid="{00000000-0005-0000-0000-000021960000}"/>
    <cellStyle name="표준 34 2 39 2 2" xfId="29364" xr:uid="{00000000-0005-0000-0000-000022960000}"/>
    <cellStyle name="표준 34 2 39 2 2 2" xfId="41124" xr:uid="{00000000-0005-0000-0000-000023960000}"/>
    <cellStyle name="표준 34 2 39 2 3" xfId="35987" xr:uid="{00000000-0005-0000-0000-000024960000}"/>
    <cellStyle name="표준 34 2 39 3" xfId="26140" xr:uid="{00000000-0005-0000-0000-000025960000}"/>
    <cellStyle name="표준 34 2 39 3 2" xfId="37915" xr:uid="{00000000-0005-0000-0000-000026960000}"/>
    <cellStyle name="표준 34 2 39 4" xfId="35062" xr:uid="{00000000-0005-0000-0000-000027960000}"/>
    <cellStyle name="표준 34 2 4" xfId="9800" xr:uid="{00000000-0005-0000-0000-000028960000}"/>
    <cellStyle name="표준 34 2 4 2" xfId="11263" xr:uid="{00000000-0005-0000-0000-000029960000}"/>
    <cellStyle name="표준 34 2 4 2 2" xfId="24321" xr:uid="{00000000-0005-0000-0000-00002A960000}"/>
    <cellStyle name="표준 34 2 4 2 2 2" xfId="29545" xr:uid="{00000000-0005-0000-0000-00002B960000}"/>
    <cellStyle name="표준 34 2 4 2 2 2 2" xfId="41305" xr:uid="{00000000-0005-0000-0000-00002C960000}"/>
    <cellStyle name="표준 34 2 4 2 2 3" xfId="36168" xr:uid="{00000000-0005-0000-0000-00002D960000}"/>
    <cellStyle name="표준 34 2 4 2 3" xfId="26402" xr:uid="{00000000-0005-0000-0000-00002E960000}"/>
    <cellStyle name="표준 34 2 4 2 3 2" xfId="38174" xr:uid="{00000000-0005-0000-0000-00002F960000}"/>
    <cellStyle name="표준 34 2 4 2 4" xfId="35242" xr:uid="{00000000-0005-0000-0000-000030960000}"/>
    <cellStyle name="표준 34 2 4 3" xfId="10579" xr:uid="{00000000-0005-0000-0000-000031960000}"/>
    <cellStyle name="표준 34 2 4 3 2" xfId="24064" xr:uid="{00000000-0005-0000-0000-000032960000}"/>
    <cellStyle name="표준 34 2 4 3 2 2" xfId="29288" xr:uid="{00000000-0005-0000-0000-000033960000}"/>
    <cellStyle name="표준 34 2 4 3 2 2 2" xfId="41048" xr:uid="{00000000-0005-0000-0000-000034960000}"/>
    <cellStyle name="표준 34 2 4 3 2 3" xfId="35911" xr:uid="{00000000-0005-0000-0000-000035960000}"/>
    <cellStyle name="표준 34 2 4 3 3" xfId="26039" xr:uid="{00000000-0005-0000-0000-000036960000}"/>
    <cellStyle name="표준 34 2 4 3 3 2" xfId="37814" xr:uid="{00000000-0005-0000-0000-000037960000}"/>
    <cellStyle name="표준 34 2 4 3 4" xfId="34986" xr:uid="{00000000-0005-0000-0000-000038960000}"/>
    <cellStyle name="표준 34 2 4 4" xfId="11708" xr:uid="{00000000-0005-0000-0000-000039960000}"/>
    <cellStyle name="표준 34 2 4 4 2" xfId="24450" xr:uid="{00000000-0005-0000-0000-00003A960000}"/>
    <cellStyle name="표준 34 2 4 4 2 2" xfId="29674" xr:uid="{00000000-0005-0000-0000-00003B960000}"/>
    <cellStyle name="표준 34 2 4 4 2 2 2" xfId="41434" xr:uid="{00000000-0005-0000-0000-00003C960000}"/>
    <cellStyle name="표준 34 2 4 4 2 3" xfId="36297" xr:uid="{00000000-0005-0000-0000-00003D960000}"/>
    <cellStyle name="표준 34 2 4 4 3" xfId="26607" xr:uid="{00000000-0005-0000-0000-00003E960000}"/>
    <cellStyle name="표준 34 2 4 4 3 2" xfId="38379" xr:uid="{00000000-0005-0000-0000-00003F960000}"/>
    <cellStyle name="표준 34 2 4 4 4" xfId="35371" xr:uid="{00000000-0005-0000-0000-000040960000}"/>
    <cellStyle name="표준 34 2 4 5" xfId="12238" xr:uid="{00000000-0005-0000-0000-000041960000}"/>
    <cellStyle name="표준 34 2 4 5 2" xfId="24575" xr:uid="{00000000-0005-0000-0000-000042960000}"/>
    <cellStyle name="표준 34 2 4 5 2 2" xfId="29799" xr:uid="{00000000-0005-0000-0000-000043960000}"/>
    <cellStyle name="표준 34 2 4 5 2 2 2" xfId="41559" xr:uid="{00000000-0005-0000-0000-000044960000}"/>
    <cellStyle name="표준 34 2 4 5 2 3" xfId="36422" xr:uid="{00000000-0005-0000-0000-000045960000}"/>
    <cellStyle name="표준 34 2 4 5 3" xfId="26808" xr:uid="{00000000-0005-0000-0000-000046960000}"/>
    <cellStyle name="표준 34 2 4 5 3 2" xfId="38580" xr:uid="{00000000-0005-0000-0000-000047960000}"/>
    <cellStyle name="표준 34 2 4 5 4" xfId="35495" xr:uid="{00000000-0005-0000-0000-000048960000}"/>
    <cellStyle name="표준 34 2 4 6" xfId="23898" xr:uid="{00000000-0005-0000-0000-000049960000}"/>
    <cellStyle name="표준 34 2 4 6 2" xfId="29122" xr:uid="{00000000-0005-0000-0000-00004A960000}"/>
    <cellStyle name="표준 34 2 4 6 2 2" xfId="40882" xr:uid="{00000000-0005-0000-0000-00004B960000}"/>
    <cellStyle name="표준 34 2 4 6 3" xfId="35745" xr:uid="{00000000-0005-0000-0000-00004C960000}"/>
    <cellStyle name="표준 34 2 4 7" xfId="25720" xr:uid="{00000000-0005-0000-0000-00004D960000}"/>
    <cellStyle name="표준 34 2 4 7 2" xfId="37497" xr:uid="{00000000-0005-0000-0000-00004E960000}"/>
    <cellStyle name="표준 34 2 4 8" xfId="34821" xr:uid="{00000000-0005-0000-0000-00004F960000}"/>
    <cellStyle name="표준 34 2 40" xfId="10927" xr:uid="{00000000-0005-0000-0000-000050960000}"/>
    <cellStyle name="표준 34 2 40 2" xfId="24195" xr:uid="{00000000-0005-0000-0000-000051960000}"/>
    <cellStyle name="표준 34 2 40 2 2" xfId="29419" xr:uid="{00000000-0005-0000-0000-000052960000}"/>
    <cellStyle name="표준 34 2 40 2 2 2" xfId="41179" xr:uid="{00000000-0005-0000-0000-000053960000}"/>
    <cellStyle name="표준 34 2 40 2 3" xfId="36042" xr:uid="{00000000-0005-0000-0000-000054960000}"/>
    <cellStyle name="표준 34 2 40 3" xfId="26223" xr:uid="{00000000-0005-0000-0000-000055960000}"/>
    <cellStyle name="표준 34 2 40 3 2" xfId="37996" xr:uid="{00000000-0005-0000-0000-000056960000}"/>
    <cellStyle name="표준 34 2 40 4" xfId="35117" xr:uid="{00000000-0005-0000-0000-000057960000}"/>
    <cellStyle name="표준 34 2 41" xfId="10914" xr:uid="{00000000-0005-0000-0000-000058960000}"/>
    <cellStyle name="표준 34 2 41 2" xfId="24190" xr:uid="{00000000-0005-0000-0000-000059960000}"/>
    <cellStyle name="표준 34 2 41 2 2" xfId="29414" xr:uid="{00000000-0005-0000-0000-00005A960000}"/>
    <cellStyle name="표준 34 2 41 2 2 2" xfId="41174" xr:uid="{00000000-0005-0000-0000-00005B960000}"/>
    <cellStyle name="표준 34 2 41 2 3" xfId="36037" xr:uid="{00000000-0005-0000-0000-00005C960000}"/>
    <cellStyle name="표준 34 2 41 3" xfId="26216" xr:uid="{00000000-0005-0000-0000-00005D960000}"/>
    <cellStyle name="표준 34 2 41 3 2" xfId="37989" xr:uid="{00000000-0005-0000-0000-00005E960000}"/>
    <cellStyle name="표준 34 2 41 4" xfId="35112" xr:uid="{00000000-0005-0000-0000-00005F960000}"/>
    <cellStyle name="표준 34 2 42" xfId="23657" xr:uid="{00000000-0005-0000-0000-000060960000}"/>
    <cellStyle name="표준 34 2 43" xfId="23791" xr:uid="{00000000-0005-0000-0000-000061960000}"/>
    <cellStyle name="표준 34 2 43 2" xfId="29015" xr:uid="{00000000-0005-0000-0000-000062960000}"/>
    <cellStyle name="표준 34 2 43 2 2" xfId="40775" xr:uid="{00000000-0005-0000-0000-000063960000}"/>
    <cellStyle name="표준 34 2 43 3" xfId="35638" xr:uid="{00000000-0005-0000-0000-000064960000}"/>
    <cellStyle name="표준 34 2 44" xfId="25407" xr:uid="{00000000-0005-0000-0000-000065960000}"/>
    <cellStyle name="표준 34 2 44 2" xfId="37201" xr:uid="{00000000-0005-0000-0000-000066960000}"/>
    <cellStyle name="표준 34 2 45" xfId="31444" xr:uid="{00000000-0005-0000-0000-000067960000}"/>
    <cellStyle name="표준 34 2 5" xfId="9801" xr:uid="{00000000-0005-0000-0000-000068960000}"/>
    <cellStyle name="표준 34 2 5 2" xfId="11107" xr:uid="{00000000-0005-0000-0000-000069960000}"/>
    <cellStyle name="표준 34 2 5 2 2" xfId="24265" xr:uid="{00000000-0005-0000-0000-00006A960000}"/>
    <cellStyle name="표준 34 2 5 2 2 2" xfId="29489" xr:uid="{00000000-0005-0000-0000-00006B960000}"/>
    <cellStyle name="표준 34 2 5 2 2 2 2" xfId="41249" xr:uid="{00000000-0005-0000-0000-00006C960000}"/>
    <cellStyle name="표준 34 2 5 2 2 3" xfId="36112" xr:uid="{00000000-0005-0000-0000-00006D960000}"/>
    <cellStyle name="표준 34 2 5 2 3" xfId="26322" xr:uid="{00000000-0005-0000-0000-00006E960000}"/>
    <cellStyle name="표준 34 2 5 2 3 2" xfId="38094" xr:uid="{00000000-0005-0000-0000-00006F960000}"/>
    <cellStyle name="표준 34 2 5 2 4" xfId="35187" xr:uid="{00000000-0005-0000-0000-000070960000}"/>
    <cellStyle name="표준 34 2 5 3" xfId="10736" xr:uid="{00000000-0005-0000-0000-000071960000}"/>
    <cellStyle name="표준 34 2 5 3 2" xfId="24120" xr:uid="{00000000-0005-0000-0000-000072960000}"/>
    <cellStyle name="표준 34 2 5 3 2 2" xfId="29344" xr:uid="{00000000-0005-0000-0000-000073960000}"/>
    <cellStyle name="표준 34 2 5 3 2 2 2" xfId="41104" xr:uid="{00000000-0005-0000-0000-000074960000}"/>
    <cellStyle name="표준 34 2 5 3 2 3" xfId="35967" xr:uid="{00000000-0005-0000-0000-000075960000}"/>
    <cellStyle name="표준 34 2 5 3 3" xfId="26120" xr:uid="{00000000-0005-0000-0000-000076960000}"/>
    <cellStyle name="표준 34 2 5 3 3 2" xfId="37895" xr:uid="{00000000-0005-0000-0000-000077960000}"/>
    <cellStyle name="표준 34 2 5 3 4" xfId="35042" xr:uid="{00000000-0005-0000-0000-000078960000}"/>
    <cellStyle name="표준 34 2 5 4" xfId="11683" xr:uid="{00000000-0005-0000-0000-000079960000}"/>
    <cellStyle name="표준 34 2 5 4 2" xfId="24435" xr:uid="{00000000-0005-0000-0000-00007A960000}"/>
    <cellStyle name="표준 34 2 5 4 2 2" xfId="29659" xr:uid="{00000000-0005-0000-0000-00007B960000}"/>
    <cellStyle name="표준 34 2 5 4 2 2 2" xfId="41419" xr:uid="{00000000-0005-0000-0000-00007C960000}"/>
    <cellStyle name="표준 34 2 5 4 2 3" xfId="36282" xr:uid="{00000000-0005-0000-0000-00007D960000}"/>
    <cellStyle name="표준 34 2 5 4 3" xfId="26591" xr:uid="{00000000-0005-0000-0000-00007E960000}"/>
    <cellStyle name="표준 34 2 5 4 3 2" xfId="38363" xr:uid="{00000000-0005-0000-0000-00007F960000}"/>
    <cellStyle name="표준 34 2 5 4 4" xfId="35356" xr:uid="{00000000-0005-0000-0000-000080960000}"/>
    <cellStyle name="표준 34 2 5 5" xfId="12214" xr:uid="{00000000-0005-0000-0000-000081960000}"/>
    <cellStyle name="표준 34 2 5 5 2" xfId="24560" xr:uid="{00000000-0005-0000-0000-000082960000}"/>
    <cellStyle name="표준 34 2 5 5 2 2" xfId="29784" xr:uid="{00000000-0005-0000-0000-000083960000}"/>
    <cellStyle name="표준 34 2 5 5 2 2 2" xfId="41544" xr:uid="{00000000-0005-0000-0000-000084960000}"/>
    <cellStyle name="표준 34 2 5 5 2 3" xfId="36407" xr:uid="{00000000-0005-0000-0000-000085960000}"/>
    <cellStyle name="표준 34 2 5 5 3" xfId="26793" xr:uid="{00000000-0005-0000-0000-000086960000}"/>
    <cellStyle name="표준 34 2 5 5 3 2" xfId="38565" xr:uid="{00000000-0005-0000-0000-000087960000}"/>
    <cellStyle name="표준 34 2 5 5 4" xfId="35480" xr:uid="{00000000-0005-0000-0000-000088960000}"/>
    <cellStyle name="표준 34 2 5 6" xfId="23899" xr:uid="{00000000-0005-0000-0000-000089960000}"/>
    <cellStyle name="표준 34 2 5 6 2" xfId="29123" xr:uid="{00000000-0005-0000-0000-00008A960000}"/>
    <cellStyle name="표준 34 2 5 6 2 2" xfId="40883" xr:uid="{00000000-0005-0000-0000-00008B960000}"/>
    <cellStyle name="표준 34 2 5 6 3" xfId="35746" xr:uid="{00000000-0005-0000-0000-00008C960000}"/>
    <cellStyle name="표준 34 2 5 7" xfId="25721" xr:uid="{00000000-0005-0000-0000-00008D960000}"/>
    <cellStyle name="표준 34 2 5 7 2" xfId="37498" xr:uid="{00000000-0005-0000-0000-00008E960000}"/>
    <cellStyle name="표준 34 2 5 8" xfId="34822" xr:uid="{00000000-0005-0000-0000-00008F960000}"/>
    <cellStyle name="표준 34 2 6" xfId="9802" xr:uid="{00000000-0005-0000-0000-000090960000}"/>
    <cellStyle name="표준 34 2 6 2" xfId="11260" xr:uid="{00000000-0005-0000-0000-000091960000}"/>
    <cellStyle name="표준 34 2 6 2 2" xfId="24318" xr:uid="{00000000-0005-0000-0000-000092960000}"/>
    <cellStyle name="표준 34 2 6 2 2 2" xfId="29542" xr:uid="{00000000-0005-0000-0000-000093960000}"/>
    <cellStyle name="표준 34 2 6 2 2 2 2" xfId="41302" xr:uid="{00000000-0005-0000-0000-000094960000}"/>
    <cellStyle name="표준 34 2 6 2 2 3" xfId="36165" xr:uid="{00000000-0005-0000-0000-000095960000}"/>
    <cellStyle name="표준 34 2 6 2 3" xfId="26399" xr:uid="{00000000-0005-0000-0000-000096960000}"/>
    <cellStyle name="표준 34 2 6 2 3 2" xfId="38171" xr:uid="{00000000-0005-0000-0000-000097960000}"/>
    <cellStyle name="표준 34 2 6 2 4" xfId="35239" xr:uid="{00000000-0005-0000-0000-000098960000}"/>
    <cellStyle name="표준 34 2 6 3" xfId="10582" xr:uid="{00000000-0005-0000-0000-000099960000}"/>
    <cellStyle name="표준 34 2 6 3 2" xfId="24067" xr:uid="{00000000-0005-0000-0000-00009A960000}"/>
    <cellStyle name="표준 34 2 6 3 2 2" xfId="29291" xr:uid="{00000000-0005-0000-0000-00009B960000}"/>
    <cellStyle name="표준 34 2 6 3 2 2 2" xfId="41051" xr:uid="{00000000-0005-0000-0000-00009C960000}"/>
    <cellStyle name="표준 34 2 6 3 2 3" xfId="35914" xr:uid="{00000000-0005-0000-0000-00009D960000}"/>
    <cellStyle name="표준 34 2 6 3 3" xfId="26042" xr:uid="{00000000-0005-0000-0000-00009E960000}"/>
    <cellStyle name="표준 34 2 6 3 3 2" xfId="37817" xr:uid="{00000000-0005-0000-0000-00009F960000}"/>
    <cellStyle name="표준 34 2 6 3 4" xfId="34989" xr:uid="{00000000-0005-0000-0000-0000A0960000}"/>
    <cellStyle name="표준 34 2 6 4" xfId="11063" xr:uid="{00000000-0005-0000-0000-0000A1960000}"/>
    <cellStyle name="표준 34 2 6 4 2" xfId="24238" xr:uid="{00000000-0005-0000-0000-0000A2960000}"/>
    <cellStyle name="표준 34 2 6 4 2 2" xfId="29462" xr:uid="{00000000-0005-0000-0000-0000A3960000}"/>
    <cellStyle name="표준 34 2 6 4 2 2 2" xfId="41222" xr:uid="{00000000-0005-0000-0000-0000A4960000}"/>
    <cellStyle name="표준 34 2 6 4 2 3" xfId="36085" xr:uid="{00000000-0005-0000-0000-0000A5960000}"/>
    <cellStyle name="표준 34 2 6 4 3" xfId="26293" xr:uid="{00000000-0005-0000-0000-0000A6960000}"/>
    <cellStyle name="표준 34 2 6 4 3 2" xfId="38065" xr:uid="{00000000-0005-0000-0000-0000A7960000}"/>
    <cellStyle name="표준 34 2 6 4 4" xfId="35160" xr:uid="{00000000-0005-0000-0000-0000A8960000}"/>
    <cellStyle name="표준 34 2 6 5" xfId="12235" xr:uid="{00000000-0005-0000-0000-0000A9960000}"/>
    <cellStyle name="표준 34 2 6 5 2" xfId="24572" xr:uid="{00000000-0005-0000-0000-0000AA960000}"/>
    <cellStyle name="표준 34 2 6 5 2 2" xfId="29796" xr:uid="{00000000-0005-0000-0000-0000AB960000}"/>
    <cellStyle name="표준 34 2 6 5 2 2 2" xfId="41556" xr:uid="{00000000-0005-0000-0000-0000AC960000}"/>
    <cellStyle name="표준 34 2 6 5 2 3" xfId="36419" xr:uid="{00000000-0005-0000-0000-0000AD960000}"/>
    <cellStyle name="표준 34 2 6 5 3" xfId="26805" xr:uid="{00000000-0005-0000-0000-0000AE960000}"/>
    <cellStyle name="표준 34 2 6 5 3 2" xfId="38577" xr:uid="{00000000-0005-0000-0000-0000AF960000}"/>
    <cellStyle name="표준 34 2 6 5 4" xfId="35492" xr:uid="{00000000-0005-0000-0000-0000B0960000}"/>
    <cellStyle name="표준 34 2 6 6" xfId="23900" xr:uid="{00000000-0005-0000-0000-0000B1960000}"/>
    <cellStyle name="표준 34 2 6 6 2" xfId="29124" xr:uid="{00000000-0005-0000-0000-0000B2960000}"/>
    <cellStyle name="표준 34 2 6 6 2 2" xfId="40884" xr:uid="{00000000-0005-0000-0000-0000B3960000}"/>
    <cellStyle name="표준 34 2 6 6 3" xfId="35747" xr:uid="{00000000-0005-0000-0000-0000B4960000}"/>
    <cellStyle name="표준 34 2 6 7" xfId="25722" xr:uid="{00000000-0005-0000-0000-0000B5960000}"/>
    <cellStyle name="표준 34 2 6 7 2" xfId="37499" xr:uid="{00000000-0005-0000-0000-0000B6960000}"/>
    <cellStyle name="표준 34 2 6 8" xfId="34823" xr:uid="{00000000-0005-0000-0000-0000B7960000}"/>
    <cellStyle name="표준 34 2 7" xfId="9803" xr:uid="{00000000-0005-0000-0000-0000B8960000}"/>
    <cellStyle name="표준 34 2 7 2" xfId="11110" xr:uid="{00000000-0005-0000-0000-0000B9960000}"/>
    <cellStyle name="표준 34 2 7 2 2" xfId="24268" xr:uid="{00000000-0005-0000-0000-0000BA960000}"/>
    <cellStyle name="표준 34 2 7 2 2 2" xfId="29492" xr:uid="{00000000-0005-0000-0000-0000BB960000}"/>
    <cellStyle name="표준 34 2 7 2 2 2 2" xfId="41252" xr:uid="{00000000-0005-0000-0000-0000BC960000}"/>
    <cellStyle name="표준 34 2 7 2 2 3" xfId="36115" xr:uid="{00000000-0005-0000-0000-0000BD960000}"/>
    <cellStyle name="표준 34 2 7 2 3" xfId="26325" xr:uid="{00000000-0005-0000-0000-0000BE960000}"/>
    <cellStyle name="표준 34 2 7 2 3 2" xfId="38097" xr:uid="{00000000-0005-0000-0000-0000BF960000}"/>
    <cellStyle name="표준 34 2 7 2 4" xfId="35190" xr:uid="{00000000-0005-0000-0000-0000C0960000}"/>
    <cellStyle name="표준 34 2 7 3" xfId="10733" xr:uid="{00000000-0005-0000-0000-0000C1960000}"/>
    <cellStyle name="표준 34 2 7 3 2" xfId="24117" xr:uid="{00000000-0005-0000-0000-0000C2960000}"/>
    <cellStyle name="표준 34 2 7 3 2 2" xfId="29341" xr:uid="{00000000-0005-0000-0000-0000C3960000}"/>
    <cellStyle name="표준 34 2 7 3 2 2 2" xfId="41101" xr:uid="{00000000-0005-0000-0000-0000C4960000}"/>
    <cellStyle name="표준 34 2 7 3 2 3" xfId="35964" xr:uid="{00000000-0005-0000-0000-0000C5960000}"/>
    <cellStyle name="표준 34 2 7 3 3" xfId="26117" xr:uid="{00000000-0005-0000-0000-0000C6960000}"/>
    <cellStyle name="표준 34 2 7 3 3 2" xfId="37892" xr:uid="{00000000-0005-0000-0000-0000C7960000}"/>
    <cellStyle name="표준 34 2 7 3 4" xfId="35039" xr:uid="{00000000-0005-0000-0000-0000C8960000}"/>
    <cellStyle name="표준 34 2 7 4" xfId="11687" xr:uid="{00000000-0005-0000-0000-0000C9960000}"/>
    <cellStyle name="표준 34 2 7 4 2" xfId="24438" xr:uid="{00000000-0005-0000-0000-0000CA960000}"/>
    <cellStyle name="표준 34 2 7 4 2 2" xfId="29662" xr:uid="{00000000-0005-0000-0000-0000CB960000}"/>
    <cellStyle name="표준 34 2 7 4 2 2 2" xfId="41422" xr:uid="{00000000-0005-0000-0000-0000CC960000}"/>
    <cellStyle name="표준 34 2 7 4 2 3" xfId="36285" xr:uid="{00000000-0005-0000-0000-0000CD960000}"/>
    <cellStyle name="표준 34 2 7 4 3" xfId="26595" xr:uid="{00000000-0005-0000-0000-0000CE960000}"/>
    <cellStyle name="표준 34 2 7 4 3 2" xfId="38367" xr:uid="{00000000-0005-0000-0000-0000CF960000}"/>
    <cellStyle name="표준 34 2 7 4 4" xfId="35359" xr:uid="{00000000-0005-0000-0000-0000D0960000}"/>
    <cellStyle name="표준 34 2 7 5" xfId="12217" xr:uid="{00000000-0005-0000-0000-0000D1960000}"/>
    <cellStyle name="표준 34 2 7 5 2" xfId="24563" xr:uid="{00000000-0005-0000-0000-0000D2960000}"/>
    <cellStyle name="표준 34 2 7 5 2 2" xfId="29787" xr:uid="{00000000-0005-0000-0000-0000D3960000}"/>
    <cellStyle name="표준 34 2 7 5 2 2 2" xfId="41547" xr:uid="{00000000-0005-0000-0000-0000D4960000}"/>
    <cellStyle name="표준 34 2 7 5 2 3" xfId="36410" xr:uid="{00000000-0005-0000-0000-0000D5960000}"/>
    <cellStyle name="표준 34 2 7 5 3" xfId="26796" xr:uid="{00000000-0005-0000-0000-0000D6960000}"/>
    <cellStyle name="표준 34 2 7 5 3 2" xfId="38568" xr:uid="{00000000-0005-0000-0000-0000D7960000}"/>
    <cellStyle name="표준 34 2 7 5 4" xfId="35483" xr:uid="{00000000-0005-0000-0000-0000D8960000}"/>
    <cellStyle name="표준 34 2 7 6" xfId="23901" xr:uid="{00000000-0005-0000-0000-0000D9960000}"/>
    <cellStyle name="표준 34 2 7 6 2" xfId="29125" xr:uid="{00000000-0005-0000-0000-0000DA960000}"/>
    <cellStyle name="표준 34 2 7 6 2 2" xfId="40885" xr:uid="{00000000-0005-0000-0000-0000DB960000}"/>
    <cellStyle name="표준 34 2 7 6 3" xfId="35748" xr:uid="{00000000-0005-0000-0000-0000DC960000}"/>
    <cellStyle name="표준 34 2 7 7" xfId="25723" xr:uid="{00000000-0005-0000-0000-0000DD960000}"/>
    <cellStyle name="표준 34 2 7 7 2" xfId="37500" xr:uid="{00000000-0005-0000-0000-0000DE960000}"/>
    <cellStyle name="표준 34 2 7 8" xfId="34824" xr:uid="{00000000-0005-0000-0000-0000DF960000}"/>
    <cellStyle name="표준 34 2 8" xfId="9804" xr:uid="{00000000-0005-0000-0000-0000E0960000}"/>
    <cellStyle name="표준 34 2 8 2" xfId="11257" xr:uid="{00000000-0005-0000-0000-0000E1960000}"/>
    <cellStyle name="표준 34 2 8 2 2" xfId="24315" xr:uid="{00000000-0005-0000-0000-0000E2960000}"/>
    <cellStyle name="표준 34 2 8 2 2 2" xfId="29539" xr:uid="{00000000-0005-0000-0000-0000E3960000}"/>
    <cellStyle name="표준 34 2 8 2 2 2 2" xfId="41299" xr:uid="{00000000-0005-0000-0000-0000E4960000}"/>
    <cellStyle name="표준 34 2 8 2 2 3" xfId="36162" xr:uid="{00000000-0005-0000-0000-0000E5960000}"/>
    <cellStyle name="표준 34 2 8 2 3" xfId="26396" xr:uid="{00000000-0005-0000-0000-0000E6960000}"/>
    <cellStyle name="표준 34 2 8 2 3 2" xfId="38168" xr:uid="{00000000-0005-0000-0000-0000E7960000}"/>
    <cellStyle name="표준 34 2 8 2 4" xfId="35236" xr:uid="{00000000-0005-0000-0000-0000E8960000}"/>
    <cellStyle name="표준 34 2 8 3" xfId="10585" xr:uid="{00000000-0005-0000-0000-0000E9960000}"/>
    <cellStyle name="표준 34 2 8 3 2" xfId="24070" xr:uid="{00000000-0005-0000-0000-0000EA960000}"/>
    <cellStyle name="표준 34 2 8 3 2 2" xfId="29294" xr:uid="{00000000-0005-0000-0000-0000EB960000}"/>
    <cellStyle name="표준 34 2 8 3 2 2 2" xfId="41054" xr:uid="{00000000-0005-0000-0000-0000EC960000}"/>
    <cellStyle name="표준 34 2 8 3 2 3" xfId="35917" xr:uid="{00000000-0005-0000-0000-0000ED960000}"/>
    <cellStyle name="표준 34 2 8 3 3" xfId="26045" xr:uid="{00000000-0005-0000-0000-0000EE960000}"/>
    <cellStyle name="표준 34 2 8 3 3 2" xfId="37820" xr:uid="{00000000-0005-0000-0000-0000EF960000}"/>
    <cellStyle name="표준 34 2 8 3 4" xfId="34992" xr:uid="{00000000-0005-0000-0000-0000F0960000}"/>
    <cellStyle name="표준 34 2 8 4" xfId="11060" xr:uid="{00000000-0005-0000-0000-0000F1960000}"/>
    <cellStyle name="표준 34 2 8 4 2" xfId="24235" xr:uid="{00000000-0005-0000-0000-0000F2960000}"/>
    <cellStyle name="표준 34 2 8 4 2 2" xfId="29459" xr:uid="{00000000-0005-0000-0000-0000F3960000}"/>
    <cellStyle name="표준 34 2 8 4 2 2 2" xfId="41219" xr:uid="{00000000-0005-0000-0000-0000F4960000}"/>
    <cellStyle name="표준 34 2 8 4 2 3" xfId="36082" xr:uid="{00000000-0005-0000-0000-0000F5960000}"/>
    <cellStyle name="표준 34 2 8 4 3" xfId="26290" xr:uid="{00000000-0005-0000-0000-0000F6960000}"/>
    <cellStyle name="표준 34 2 8 4 3 2" xfId="38062" xr:uid="{00000000-0005-0000-0000-0000F7960000}"/>
    <cellStyle name="표준 34 2 8 4 4" xfId="35157" xr:uid="{00000000-0005-0000-0000-0000F8960000}"/>
    <cellStyle name="표준 34 2 8 5" xfId="10781" xr:uid="{00000000-0005-0000-0000-0000F9960000}"/>
    <cellStyle name="표준 34 2 8 5 2" xfId="24150" xr:uid="{00000000-0005-0000-0000-0000FA960000}"/>
    <cellStyle name="표준 34 2 8 5 2 2" xfId="29374" xr:uid="{00000000-0005-0000-0000-0000FB960000}"/>
    <cellStyle name="표준 34 2 8 5 2 2 2" xfId="41134" xr:uid="{00000000-0005-0000-0000-0000FC960000}"/>
    <cellStyle name="표준 34 2 8 5 2 3" xfId="35997" xr:uid="{00000000-0005-0000-0000-0000FD960000}"/>
    <cellStyle name="표준 34 2 8 5 3" xfId="26154" xr:uid="{00000000-0005-0000-0000-0000FE960000}"/>
    <cellStyle name="표준 34 2 8 5 3 2" xfId="37928" xr:uid="{00000000-0005-0000-0000-0000FF960000}"/>
    <cellStyle name="표준 34 2 8 5 4" xfId="35072" xr:uid="{00000000-0005-0000-0000-000000970000}"/>
    <cellStyle name="표준 34 2 8 6" xfId="23902" xr:uid="{00000000-0005-0000-0000-000001970000}"/>
    <cellStyle name="표준 34 2 8 6 2" xfId="29126" xr:uid="{00000000-0005-0000-0000-000002970000}"/>
    <cellStyle name="표준 34 2 8 6 2 2" xfId="40886" xr:uid="{00000000-0005-0000-0000-000003970000}"/>
    <cellStyle name="표준 34 2 8 6 3" xfId="35749" xr:uid="{00000000-0005-0000-0000-000004970000}"/>
    <cellStyle name="표준 34 2 8 7" xfId="25724" xr:uid="{00000000-0005-0000-0000-000005970000}"/>
    <cellStyle name="표준 34 2 8 7 2" xfId="37501" xr:uid="{00000000-0005-0000-0000-000006970000}"/>
    <cellStyle name="표준 34 2 8 8" xfId="34825" xr:uid="{00000000-0005-0000-0000-000007970000}"/>
    <cellStyle name="표준 34 2 9" xfId="9805" xr:uid="{00000000-0005-0000-0000-000008970000}"/>
    <cellStyle name="표준 34 2 9 2" xfId="11112" xr:uid="{00000000-0005-0000-0000-000009970000}"/>
    <cellStyle name="표준 34 2 9 2 2" xfId="24270" xr:uid="{00000000-0005-0000-0000-00000A970000}"/>
    <cellStyle name="표준 34 2 9 2 2 2" xfId="29494" xr:uid="{00000000-0005-0000-0000-00000B970000}"/>
    <cellStyle name="표준 34 2 9 2 2 2 2" xfId="41254" xr:uid="{00000000-0005-0000-0000-00000C970000}"/>
    <cellStyle name="표준 34 2 9 2 2 3" xfId="36117" xr:uid="{00000000-0005-0000-0000-00000D970000}"/>
    <cellStyle name="표준 34 2 9 2 3" xfId="26327" xr:uid="{00000000-0005-0000-0000-00000E970000}"/>
    <cellStyle name="표준 34 2 9 2 3 2" xfId="38099" xr:uid="{00000000-0005-0000-0000-00000F970000}"/>
    <cellStyle name="표준 34 2 9 2 4" xfId="35192" xr:uid="{00000000-0005-0000-0000-000010970000}"/>
    <cellStyle name="표준 34 2 9 3" xfId="10731" xr:uid="{00000000-0005-0000-0000-000011970000}"/>
    <cellStyle name="표준 34 2 9 3 2" xfId="24115" xr:uid="{00000000-0005-0000-0000-000012970000}"/>
    <cellStyle name="표준 34 2 9 3 2 2" xfId="29339" xr:uid="{00000000-0005-0000-0000-000013970000}"/>
    <cellStyle name="표준 34 2 9 3 2 2 2" xfId="41099" xr:uid="{00000000-0005-0000-0000-000014970000}"/>
    <cellStyle name="표준 34 2 9 3 2 3" xfId="35962" xr:uid="{00000000-0005-0000-0000-000015970000}"/>
    <cellStyle name="표준 34 2 9 3 3" xfId="26115" xr:uid="{00000000-0005-0000-0000-000016970000}"/>
    <cellStyle name="표준 34 2 9 3 3 2" xfId="37890" xr:uid="{00000000-0005-0000-0000-000017970000}"/>
    <cellStyle name="표준 34 2 9 3 4" xfId="35037" xr:uid="{00000000-0005-0000-0000-000018970000}"/>
    <cellStyle name="표준 34 2 9 4" xfId="11689" xr:uid="{00000000-0005-0000-0000-000019970000}"/>
    <cellStyle name="표준 34 2 9 4 2" xfId="24440" xr:uid="{00000000-0005-0000-0000-00001A970000}"/>
    <cellStyle name="표준 34 2 9 4 2 2" xfId="29664" xr:uid="{00000000-0005-0000-0000-00001B970000}"/>
    <cellStyle name="표준 34 2 9 4 2 2 2" xfId="41424" xr:uid="{00000000-0005-0000-0000-00001C970000}"/>
    <cellStyle name="표준 34 2 9 4 2 3" xfId="36287" xr:uid="{00000000-0005-0000-0000-00001D970000}"/>
    <cellStyle name="표준 34 2 9 4 3" xfId="26597" xr:uid="{00000000-0005-0000-0000-00001E970000}"/>
    <cellStyle name="표준 34 2 9 4 3 2" xfId="38369" xr:uid="{00000000-0005-0000-0000-00001F970000}"/>
    <cellStyle name="표준 34 2 9 4 4" xfId="35361" xr:uid="{00000000-0005-0000-0000-000020970000}"/>
    <cellStyle name="표준 34 2 9 5" xfId="10911" xr:uid="{00000000-0005-0000-0000-000021970000}"/>
    <cellStyle name="표준 34 2 9 5 2" xfId="24188" xr:uid="{00000000-0005-0000-0000-000022970000}"/>
    <cellStyle name="표준 34 2 9 5 2 2" xfId="29412" xr:uid="{00000000-0005-0000-0000-000023970000}"/>
    <cellStyle name="표준 34 2 9 5 2 2 2" xfId="41172" xr:uid="{00000000-0005-0000-0000-000024970000}"/>
    <cellStyle name="표준 34 2 9 5 2 3" xfId="36035" xr:uid="{00000000-0005-0000-0000-000025970000}"/>
    <cellStyle name="표준 34 2 9 5 3" xfId="26214" xr:uid="{00000000-0005-0000-0000-000026970000}"/>
    <cellStyle name="표준 34 2 9 5 3 2" xfId="37987" xr:uid="{00000000-0005-0000-0000-000027970000}"/>
    <cellStyle name="표준 34 2 9 5 4" xfId="35110" xr:uid="{00000000-0005-0000-0000-000028970000}"/>
    <cellStyle name="표준 34 2 9 6" xfId="23903" xr:uid="{00000000-0005-0000-0000-000029970000}"/>
    <cellStyle name="표준 34 2 9 6 2" xfId="29127" xr:uid="{00000000-0005-0000-0000-00002A970000}"/>
    <cellStyle name="표준 34 2 9 6 2 2" xfId="40887" xr:uid="{00000000-0005-0000-0000-00002B970000}"/>
    <cellStyle name="표준 34 2 9 6 3" xfId="35750" xr:uid="{00000000-0005-0000-0000-00002C970000}"/>
    <cellStyle name="표준 34 2 9 7" xfId="25725" xr:uid="{00000000-0005-0000-0000-00002D970000}"/>
    <cellStyle name="표준 34 2 9 7 2" xfId="37502" xr:uid="{00000000-0005-0000-0000-00002E970000}"/>
    <cellStyle name="표준 34 2 9 8" xfId="34826" xr:uid="{00000000-0005-0000-0000-00002F970000}"/>
    <cellStyle name="표준 34 20" xfId="9806" xr:uid="{00000000-0005-0000-0000-000030970000}"/>
    <cellStyle name="표준 34 20 2" xfId="11293" xr:uid="{00000000-0005-0000-0000-000031970000}"/>
    <cellStyle name="표준 34 20 2 2" xfId="24351" xr:uid="{00000000-0005-0000-0000-000032970000}"/>
    <cellStyle name="표준 34 20 2 2 2" xfId="29575" xr:uid="{00000000-0005-0000-0000-000033970000}"/>
    <cellStyle name="표준 34 20 2 2 2 2" xfId="41335" xr:uid="{00000000-0005-0000-0000-000034970000}"/>
    <cellStyle name="표준 34 20 2 2 3" xfId="36198" xr:uid="{00000000-0005-0000-0000-000035970000}"/>
    <cellStyle name="표준 34 20 2 3" xfId="26432" xr:uid="{00000000-0005-0000-0000-000036970000}"/>
    <cellStyle name="표준 34 20 2 3 2" xfId="38204" xr:uid="{00000000-0005-0000-0000-000037970000}"/>
    <cellStyle name="표준 34 20 2 4" xfId="35272" xr:uid="{00000000-0005-0000-0000-000038970000}"/>
    <cellStyle name="표준 34 20 3" xfId="10549" xr:uid="{00000000-0005-0000-0000-000039970000}"/>
    <cellStyle name="표준 34 20 3 2" xfId="24034" xr:uid="{00000000-0005-0000-0000-00003A970000}"/>
    <cellStyle name="표준 34 20 3 2 2" xfId="29258" xr:uid="{00000000-0005-0000-0000-00003B970000}"/>
    <cellStyle name="표준 34 20 3 2 2 2" xfId="41018" xr:uid="{00000000-0005-0000-0000-00003C970000}"/>
    <cellStyle name="표준 34 20 3 2 3" xfId="35881" xr:uid="{00000000-0005-0000-0000-00003D970000}"/>
    <cellStyle name="표준 34 20 3 3" xfId="26009" xr:uid="{00000000-0005-0000-0000-00003E970000}"/>
    <cellStyle name="표준 34 20 3 3 2" xfId="37784" xr:uid="{00000000-0005-0000-0000-00003F970000}"/>
    <cellStyle name="표준 34 20 3 4" xfId="34956" xr:uid="{00000000-0005-0000-0000-000040970000}"/>
    <cellStyle name="표준 34 20 4" xfId="11737" xr:uid="{00000000-0005-0000-0000-000041970000}"/>
    <cellStyle name="표준 34 20 4 2" xfId="24479" xr:uid="{00000000-0005-0000-0000-000042970000}"/>
    <cellStyle name="표준 34 20 4 2 2" xfId="29703" xr:uid="{00000000-0005-0000-0000-000043970000}"/>
    <cellStyle name="표준 34 20 4 2 2 2" xfId="41463" xr:uid="{00000000-0005-0000-0000-000044970000}"/>
    <cellStyle name="표준 34 20 4 2 3" xfId="36326" xr:uid="{00000000-0005-0000-0000-000045970000}"/>
    <cellStyle name="표준 34 20 4 3" xfId="26636" xr:uid="{00000000-0005-0000-0000-000046970000}"/>
    <cellStyle name="표준 34 20 4 3 2" xfId="38408" xr:uid="{00000000-0005-0000-0000-000047970000}"/>
    <cellStyle name="표준 34 20 4 4" xfId="35400" xr:uid="{00000000-0005-0000-0000-000048970000}"/>
    <cellStyle name="표준 34 20 5" xfId="12267" xr:uid="{00000000-0005-0000-0000-000049970000}"/>
    <cellStyle name="표준 34 20 5 2" xfId="24604" xr:uid="{00000000-0005-0000-0000-00004A970000}"/>
    <cellStyle name="표준 34 20 5 2 2" xfId="29828" xr:uid="{00000000-0005-0000-0000-00004B970000}"/>
    <cellStyle name="표준 34 20 5 2 2 2" xfId="41588" xr:uid="{00000000-0005-0000-0000-00004C970000}"/>
    <cellStyle name="표준 34 20 5 2 3" xfId="36451" xr:uid="{00000000-0005-0000-0000-00004D970000}"/>
    <cellStyle name="표준 34 20 5 3" xfId="26837" xr:uid="{00000000-0005-0000-0000-00004E970000}"/>
    <cellStyle name="표준 34 20 5 3 2" xfId="38609" xr:uid="{00000000-0005-0000-0000-00004F970000}"/>
    <cellStyle name="표준 34 20 5 4" xfId="35524" xr:uid="{00000000-0005-0000-0000-000050970000}"/>
    <cellStyle name="표준 34 20 6" xfId="23904" xr:uid="{00000000-0005-0000-0000-000051970000}"/>
    <cellStyle name="표준 34 20 6 2" xfId="29128" xr:uid="{00000000-0005-0000-0000-000052970000}"/>
    <cellStyle name="표준 34 20 6 2 2" xfId="40888" xr:uid="{00000000-0005-0000-0000-000053970000}"/>
    <cellStyle name="표준 34 20 6 3" xfId="35751" xr:uid="{00000000-0005-0000-0000-000054970000}"/>
    <cellStyle name="표준 34 20 7" xfId="25726" xr:uid="{00000000-0005-0000-0000-000055970000}"/>
    <cellStyle name="표준 34 20 7 2" xfId="37503" xr:uid="{00000000-0005-0000-0000-000056970000}"/>
    <cellStyle name="표준 34 20 8" xfId="34827" xr:uid="{00000000-0005-0000-0000-000057970000}"/>
    <cellStyle name="표준 34 21" xfId="9807" xr:uid="{00000000-0005-0000-0000-000058970000}"/>
    <cellStyle name="표준 34 21 2" xfId="11296" xr:uid="{00000000-0005-0000-0000-000059970000}"/>
    <cellStyle name="표준 34 21 2 2" xfId="24354" xr:uid="{00000000-0005-0000-0000-00005A970000}"/>
    <cellStyle name="표준 34 21 2 2 2" xfId="29578" xr:uid="{00000000-0005-0000-0000-00005B970000}"/>
    <cellStyle name="표준 34 21 2 2 2 2" xfId="41338" xr:uid="{00000000-0005-0000-0000-00005C970000}"/>
    <cellStyle name="표준 34 21 2 2 3" xfId="36201" xr:uid="{00000000-0005-0000-0000-00005D970000}"/>
    <cellStyle name="표준 34 21 2 3" xfId="26435" xr:uid="{00000000-0005-0000-0000-00005E970000}"/>
    <cellStyle name="표준 34 21 2 3 2" xfId="38207" xr:uid="{00000000-0005-0000-0000-00005F970000}"/>
    <cellStyle name="표준 34 21 2 4" xfId="35275" xr:uid="{00000000-0005-0000-0000-000060970000}"/>
    <cellStyle name="표준 34 21 3" xfId="10546" xr:uid="{00000000-0005-0000-0000-000061970000}"/>
    <cellStyle name="표준 34 21 3 2" xfId="24031" xr:uid="{00000000-0005-0000-0000-000062970000}"/>
    <cellStyle name="표준 34 21 3 2 2" xfId="29255" xr:uid="{00000000-0005-0000-0000-000063970000}"/>
    <cellStyle name="표준 34 21 3 2 2 2" xfId="41015" xr:uid="{00000000-0005-0000-0000-000064970000}"/>
    <cellStyle name="표준 34 21 3 2 3" xfId="35878" xr:uid="{00000000-0005-0000-0000-000065970000}"/>
    <cellStyle name="표준 34 21 3 3" xfId="26006" xr:uid="{00000000-0005-0000-0000-000066970000}"/>
    <cellStyle name="표준 34 21 3 3 2" xfId="37781" xr:uid="{00000000-0005-0000-0000-000067970000}"/>
    <cellStyle name="표준 34 21 3 4" xfId="34953" xr:uid="{00000000-0005-0000-0000-000068970000}"/>
    <cellStyle name="표준 34 21 4" xfId="11740" xr:uid="{00000000-0005-0000-0000-000069970000}"/>
    <cellStyle name="표준 34 21 4 2" xfId="24482" xr:uid="{00000000-0005-0000-0000-00006A970000}"/>
    <cellStyle name="표준 34 21 4 2 2" xfId="29706" xr:uid="{00000000-0005-0000-0000-00006B970000}"/>
    <cellStyle name="표준 34 21 4 2 2 2" xfId="41466" xr:uid="{00000000-0005-0000-0000-00006C970000}"/>
    <cellStyle name="표준 34 21 4 2 3" xfId="36329" xr:uid="{00000000-0005-0000-0000-00006D970000}"/>
    <cellStyle name="표준 34 21 4 3" xfId="26639" xr:uid="{00000000-0005-0000-0000-00006E970000}"/>
    <cellStyle name="표준 34 21 4 3 2" xfId="38411" xr:uid="{00000000-0005-0000-0000-00006F970000}"/>
    <cellStyle name="표준 34 21 4 4" xfId="35403" xr:uid="{00000000-0005-0000-0000-000070970000}"/>
    <cellStyle name="표준 34 21 5" xfId="12270" xr:uid="{00000000-0005-0000-0000-000071970000}"/>
    <cellStyle name="표준 34 21 5 2" xfId="24607" xr:uid="{00000000-0005-0000-0000-000072970000}"/>
    <cellStyle name="표준 34 21 5 2 2" xfId="29831" xr:uid="{00000000-0005-0000-0000-000073970000}"/>
    <cellStyle name="표준 34 21 5 2 2 2" xfId="41591" xr:uid="{00000000-0005-0000-0000-000074970000}"/>
    <cellStyle name="표준 34 21 5 2 3" xfId="36454" xr:uid="{00000000-0005-0000-0000-000075970000}"/>
    <cellStyle name="표준 34 21 5 3" xfId="26840" xr:uid="{00000000-0005-0000-0000-000076970000}"/>
    <cellStyle name="표준 34 21 5 3 2" xfId="38612" xr:uid="{00000000-0005-0000-0000-000077970000}"/>
    <cellStyle name="표준 34 21 5 4" xfId="35527" xr:uid="{00000000-0005-0000-0000-000078970000}"/>
    <cellStyle name="표준 34 21 6" xfId="23905" xr:uid="{00000000-0005-0000-0000-000079970000}"/>
    <cellStyle name="표준 34 21 6 2" xfId="29129" xr:uid="{00000000-0005-0000-0000-00007A970000}"/>
    <cellStyle name="표준 34 21 6 2 2" xfId="40889" xr:uid="{00000000-0005-0000-0000-00007B970000}"/>
    <cellStyle name="표준 34 21 6 3" xfId="35752" xr:uid="{00000000-0005-0000-0000-00007C970000}"/>
    <cellStyle name="표준 34 21 7" xfId="25727" xr:uid="{00000000-0005-0000-0000-00007D970000}"/>
    <cellStyle name="표준 34 21 7 2" xfId="37504" xr:uid="{00000000-0005-0000-0000-00007E970000}"/>
    <cellStyle name="표준 34 21 8" xfId="34828" xr:uid="{00000000-0005-0000-0000-00007F970000}"/>
    <cellStyle name="표준 34 22" xfId="9808" xr:uid="{00000000-0005-0000-0000-000080970000}"/>
    <cellStyle name="표준 34 22 2" xfId="11299" xr:uid="{00000000-0005-0000-0000-000081970000}"/>
    <cellStyle name="표준 34 22 2 2" xfId="24357" xr:uid="{00000000-0005-0000-0000-000082970000}"/>
    <cellStyle name="표준 34 22 2 2 2" xfId="29581" xr:uid="{00000000-0005-0000-0000-000083970000}"/>
    <cellStyle name="표준 34 22 2 2 2 2" xfId="41341" xr:uid="{00000000-0005-0000-0000-000084970000}"/>
    <cellStyle name="표준 34 22 2 2 3" xfId="36204" xr:uid="{00000000-0005-0000-0000-000085970000}"/>
    <cellStyle name="표준 34 22 2 3" xfId="26438" xr:uid="{00000000-0005-0000-0000-000086970000}"/>
    <cellStyle name="표준 34 22 2 3 2" xfId="38210" xr:uid="{00000000-0005-0000-0000-000087970000}"/>
    <cellStyle name="표준 34 22 2 4" xfId="35278" xr:uid="{00000000-0005-0000-0000-000088970000}"/>
    <cellStyle name="표준 34 22 3" xfId="10543" xr:uid="{00000000-0005-0000-0000-000089970000}"/>
    <cellStyle name="표준 34 22 3 2" xfId="24028" xr:uid="{00000000-0005-0000-0000-00008A970000}"/>
    <cellStyle name="표준 34 22 3 2 2" xfId="29252" xr:uid="{00000000-0005-0000-0000-00008B970000}"/>
    <cellStyle name="표준 34 22 3 2 2 2" xfId="41012" xr:uid="{00000000-0005-0000-0000-00008C970000}"/>
    <cellStyle name="표준 34 22 3 2 3" xfId="35875" xr:uid="{00000000-0005-0000-0000-00008D970000}"/>
    <cellStyle name="표준 34 22 3 3" xfId="26003" xr:uid="{00000000-0005-0000-0000-00008E970000}"/>
    <cellStyle name="표준 34 22 3 3 2" xfId="37778" xr:uid="{00000000-0005-0000-0000-00008F970000}"/>
    <cellStyle name="표준 34 22 3 4" xfId="34950" xr:uid="{00000000-0005-0000-0000-000090970000}"/>
    <cellStyle name="표준 34 22 4" xfId="11743" xr:uid="{00000000-0005-0000-0000-000091970000}"/>
    <cellStyle name="표준 34 22 4 2" xfId="24485" xr:uid="{00000000-0005-0000-0000-000092970000}"/>
    <cellStyle name="표준 34 22 4 2 2" xfId="29709" xr:uid="{00000000-0005-0000-0000-000093970000}"/>
    <cellStyle name="표준 34 22 4 2 2 2" xfId="41469" xr:uid="{00000000-0005-0000-0000-000094970000}"/>
    <cellStyle name="표준 34 22 4 2 3" xfId="36332" xr:uid="{00000000-0005-0000-0000-000095970000}"/>
    <cellStyle name="표준 34 22 4 3" xfId="26642" xr:uid="{00000000-0005-0000-0000-000096970000}"/>
    <cellStyle name="표준 34 22 4 3 2" xfId="38414" xr:uid="{00000000-0005-0000-0000-000097970000}"/>
    <cellStyle name="표준 34 22 4 4" xfId="35406" xr:uid="{00000000-0005-0000-0000-000098970000}"/>
    <cellStyle name="표준 34 22 5" xfId="12273" xr:uid="{00000000-0005-0000-0000-000099970000}"/>
    <cellStyle name="표준 34 22 5 2" xfId="24610" xr:uid="{00000000-0005-0000-0000-00009A970000}"/>
    <cellStyle name="표준 34 22 5 2 2" xfId="29834" xr:uid="{00000000-0005-0000-0000-00009B970000}"/>
    <cellStyle name="표준 34 22 5 2 2 2" xfId="41594" xr:uid="{00000000-0005-0000-0000-00009C970000}"/>
    <cellStyle name="표준 34 22 5 2 3" xfId="36457" xr:uid="{00000000-0005-0000-0000-00009D970000}"/>
    <cellStyle name="표준 34 22 5 3" xfId="26843" xr:uid="{00000000-0005-0000-0000-00009E970000}"/>
    <cellStyle name="표준 34 22 5 3 2" xfId="38615" xr:uid="{00000000-0005-0000-0000-00009F970000}"/>
    <cellStyle name="표준 34 22 5 4" xfId="35530" xr:uid="{00000000-0005-0000-0000-0000A0970000}"/>
    <cellStyle name="표준 34 22 6" xfId="23906" xr:uid="{00000000-0005-0000-0000-0000A1970000}"/>
    <cellStyle name="표준 34 22 6 2" xfId="29130" xr:uid="{00000000-0005-0000-0000-0000A2970000}"/>
    <cellStyle name="표준 34 22 6 2 2" xfId="40890" xr:uid="{00000000-0005-0000-0000-0000A3970000}"/>
    <cellStyle name="표준 34 22 6 3" xfId="35753" xr:uid="{00000000-0005-0000-0000-0000A4970000}"/>
    <cellStyle name="표준 34 22 7" xfId="25728" xr:uid="{00000000-0005-0000-0000-0000A5970000}"/>
    <cellStyle name="표준 34 22 7 2" xfId="37505" xr:uid="{00000000-0005-0000-0000-0000A6970000}"/>
    <cellStyle name="표준 34 22 8" xfId="34829" xr:uid="{00000000-0005-0000-0000-0000A7970000}"/>
    <cellStyle name="표준 34 23" xfId="9809" xr:uid="{00000000-0005-0000-0000-0000A8970000}"/>
    <cellStyle name="표준 34 23 2" xfId="11302" xr:uid="{00000000-0005-0000-0000-0000A9970000}"/>
    <cellStyle name="표준 34 23 2 2" xfId="24360" xr:uid="{00000000-0005-0000-0000-0000AA970000}"/>
    <cellStyle name="표준 34 23 2 2 2" xfId="29584" xr:uid="{00000000-0005-0000-0000-0000AB970000}"/>
    <cellStyle name="표준 34 23 2 2 2 2" xfId="41344" xr:uid="{00000000-0005-0000-0000-0000AC970000}"/>
    <cellStyle name="표준 34 23 2 2 3" xfId="36207" xr:uid="{00000000-0005-0000-0000-0000AD970000}"/>
    <cellStyle name="표준 34 23 2 3" xfId="26441" xr:uid="{00000000-0005-0000-0000-0000AE970000}"/>
    <cellStyle name="표준 34 23 2 3 2" xfId="38213" xr:uid="{00000000-0005-0000-0000-0000AF970000}"/>
    <cellStyle name="표준 34 23 2 4" xfId="35281" xr:uid="{00000000-0005-0000-0000-0000B0970000}"/>
    <cellStyle name="표준 34 23 3" xfId="10540" xr:uid="{00000000-0005-0000-0000-0000B1970000}"/>
    <cellStyle name="표준 34 23 3 2" xfId="24025" xr:uid="{00000000-0005-0000-0000-0000B2970000}"/>
    <cellStyle name="표준 34 23 3 2 2" xfId="29249" xr:uid="{00000000-0005-0000-0000-0000B3970000}"/>
    <cellStyle name="표준 34 23 3 2 2 2" xfId="41009" xr:uid="{00000000-0005-0000-0000-0000B4970000}"/>
    <cellStyle name="표준 34 23 3 2 3" xfId="35872" xr:uid="{00000000-0005-0000-0000-0000B5970000}"/>
    <cellStyle name="표준 34 23 3 3" xfId="26000" xr:uid="{00000000-0005-0000-0000-0000B6970000}"/>
    <cellStyle name="표준 34 23 3 3 2" xfId="37775" xr:uid="{00000000-0005-0000-0000-0000B7970000}"/>
    <cellStyle name="표준 34 23 3 4" xfId="34947" xr:uid="{00000000-0005-0000-0000-0000B8970000}"/>
    <cellStyle name="표준 34 23 4" xfId="11746" xr:uid="{00000000-0005-0000-0000-0000B9970000}"/>
    <cellStyle name="표준 34 23 4 2" xfId="24488" xr:uid="{00000000-0005-0000-0000-0000BA970000}"/>
    <cellStyle name="표준 34 23 4 2 2" xfId="29712" xr:uid="{00000000-0005-0000-0000-0000BB970000}"/>
    <cellStyle name="표준 34 23 4 2 2 2" xfId="41472" xr:uid="{00000000-0005-0000-0000-0000BC970000}"/>
    <cellStyle name="표준 34 23 4 2 3" xfId="36335" xr:uid="{00000000-0005-0000-0000-0000BD970000}"/>
    <cellStyle name="표준 34 23 4 3" xfId="26645" xr:uid="{00000000-0005-0000-0000-0000BE970000}"/>
    <cellStyle name="표준 34 23 4 3 2" xfId="38417" xr:uid="{00000000-0005-0000-0000-0000BF970000}"/>
    <cellStyle name="표준 34 23 4 4" xfId="35409" xr:uid="{00000000-0005-0000-0000-0000C0970000}"/>
    <cellStyle name="표준 34 23 5" xfId="12276" xr:uid="{00000000-0005-0000-0000-0000C1970000}"/>
    <cellStyle name="표준 34 23 5 2" xfId="24613" xr:uid="{00000000-0005-0000-0000-0000C2970000}"/>
    <cellStyle name="표준 34 23 5 2 2" xfId="29837" xr:uid="{00000000-0005-0000-0000-0000C3970000}"/>
    <cellStyle name="표준 34 23 5 2 2 2" xfId="41597" xr:uid="{00000000-0005-0000-0000-0000C4970000}"/>
    <cellStyle name="표준 34 23 5 2 3" xfId="36460" xr:uid="{00000000-0005-0000-0000-0000C5970000}"/>
    <cellStyle name="표준 34 23 5 3" xfId="26846" xr:uid="{00000000-0005-0000-0000-0000C6970000}"/>
    <cellStyle name="표준 34 23 5 3 2" xfId="38618" xr:uid="{00000000-0005-0000-0000-0000C7970000}"/>
    <cellStyle name="표준 34 23 5 4" xfId="35533" xr:uid="{00000000-0005-0000-0000-0000C8970000}"/>
    <cellStyle name="표준 34 23 6" xfId="23907" xr:uid="{00000000-0005-0000-0000-0000C9970000}"/>
    <cellStyle name="표준 34 23 6 2" xfId="29131" xr:uid="{00000000-0005-0000-0000-0000CA970000}"/>
    <cellStyle name="표준 34 23 6 2 2" xfId="40891" xr:uid="{00000000-0005-0000-0000-0000CB970000}"/>
    <cellStyle name="표준 34 23 6 3" xfId="35754" xr:uid="{00000000-0005-0000-0000-0000CC970000}"/>
    <cellStyle name="표준 34 23 7" xfId="25729" xr:uid="{00000000-0005-0000-0000-0000CD970000}"/>
    <cellStyle name="표준 34 23 7 2" xfId="37506" xr:uid="{00000000-0005-0000-0000-0000CE970000}"/>
    <cellStyle name="표준 34 23 8" xfId="34830" xr:uid="{00000000-0005-0000-0000-0000CF970000}"/>
    <cellStyle name="표준 34 24" xfId="9810" xr:uid="{00000000-0005-0000-0000-0000D0970000}"/>
    <cellStyle name="표준 34 24 2" xfId="11305" xr:uid="{00000000-0005-0000-0000-0000D1970000}"/>
    <cellStyle name="표준 34 24 2 2" xfId="24363" xr:uid="{00000000-0005-0000-0000-0000D2970000}"/>
    <cellStyle name="표준 34 24 2 2 2" xfId="29587" xr:uid="{00000000-0005-0000-0000-0000D3970000}"/>
    <cellStyle name="표준 34 24 2 2 2 2" xfId="41347" xr:uid="{00000000-0005-0000-0000-0000D4970000}"/>
    <cellStyle name="표준 34 24 2 2 3" xfId="36210" xr:uid="{00000000-0005-0000-0000-0000D5970000}"/>
    <cellStyle name="표준 34 24 2 3" xfId="26444" xr:uid="{00000000-0005-0000-0000-0000D6970000}"/>
    <cellStyle name="표준 34 24 2 3 2" xfId="38216" xr:uid="{00000000-0005-0000-0000-0000D7970000}"/>
    <cellStyle name="표준 34 24 2 4" xfId="35284" xr:uid="{00000000-0005-0000-0000-0000D8970000}"/>
    <cellStyle name="표준 34 24 3" xfId="10537" xr:uid="{00000000-0005-0000-0000-0000D9970000}"/>
    <cellStyle name="표준 34 24 3 2" xfId="24022" xr:uid="{00000000-0005-0000-0000-0000DA970000}"/>
    <cellStyle name="표준 34 24 3 2 2" xfId="29246" xr:uid="{00000000-0005-0000-0000-0000DB970000}"/>
    <cellStyle name="표준 34 24 3 2 2 2" xfId="41006" xr:uid="{00000000-0005-0000-0000-0000DC970000}"/>
    <cellStyle name="표준 34 24 3 2 3" xfId="35869" xr:uid="{00000000-0005-0000-0000-0000DD970000}"/>
    <cellStyle name="표준 34 24 3 3" xfId="25997" xr:uid="{00000000-0005-0000-0000-0000DE970000}"/>
    <cellStyle name="표준 34 24 3 3 2" xfId="37772" xr:uid="{00000000-0005-0000-0000-0000DF970000}"/>
    <cellStyle name="표준 34 24 3 4" xfId="34944" xr:uid="{00000000-0005-0000-0000-0000E0970000}"/>
    <cellStyle name="표준 34 24 4" xfId="11749" xr:uid="{00000000-0005-0000-0000-0000E1970000}"/>
    <cellStyle name="표준 34 24 4 2" xfId="24491" xr:uid="{00000000-0005-0000-0000-0000E2970000}"/>
    <cellStyle name="표준 34 24 4 2 2" xfId="29715" xr:uid="{00000000-0005-0000-0000-0000E3970000}"/>
    <cellStyle name="표준 34 24 4 2 2 2" xfId="41475" xr:uid="{00000000-0005-0000-0000-0000E4970000}"/>
    <cellStyle name="표준 34 24 4 2 3" xfId="36338" xr:uid="{00000000-0005-0000-0000-0000E5970000}"/>
    <cellStyle name="표준 34 24 4 3" xfId="26648" xr:uid="{00000000-0005-0000-0000-0000E6970000}"/>
    <cellStyle name="표준 34 24 4 3 2" xfId="38420" xr:uid="{00000000-0005-0000-0000-0000E7970000}"/>
    <cellStyle name="표준 34 24 4 4" xfId="35412" xr:uid="{00000000-0005-0000-0000-0000E8970000}"/>
    <cellStyle name="표준 34 24 5" xfId="12279" xr:uid="{00000000-0005-0000-0000-0000E9970000}"/>
    <cellStyle name="표준 34 24 5 2" xfId="24616" xr:uid="{00000000-0005-0000-0000-0000EA970000}"/>
    <cellStyle name="표준 34 24 5 2 2" xfId="29840" xr:uid="{00000000-0005-0000-0000-0000EB970000}"/>
    <cellStyle name="표준 34 24 5 2 2 2" xfId="41600" xr:uid="{00000000-0005-0000-0000-0000EC970000}"/>
    <cellStyle name="표준 34 24 5 2 3" xfId="36463" xr:uid="{00000000-0005-0000-0000-0000ED970000}"/>
    <cellStyle name="표준 34 24 5 3" xfId="26849" xr:uid="{00000000-0005-0000-0000-0000EE970000}"/>
    <cellStyle name="표준 34 24 5 3 2" xfId="38621" xr:uid="{00000000-0005-0000-0000-0000EF970000}"/>
    <cellStyle name="표준 34 24 5 4" xfId="35536" xr:uid="{00000000-0005-0000-0000-0000F0970000}"/>
    <cellStyle name="표준 34 24 6" xfId="23908" xr:uid="{00000000-0005-0000-0000-0000F1970000}"/>
    <cellStyle name="표준 34 24 6 2" xfId="29132" xr:uid="{00000000-0005-0000-0000-0000F2970000}"/>
    <cellStyle name="표준 34 24 6 2 2" xfId="40892" xr:uid="{00000000-0005-0000-0000-0000F3970000}"/>
    <cellStyle name="표준 34 24 6 3" xfId="35755" xr:uid="{00000000-0005-0000-0000-0000F4970000}"/>
    <cellStyle name="표준 34 24 7" xfId="25730" xr:uid="{00000000-0005-0000-0000-0000F5970000}"/>
    <cellStyle name="표준 34 24 7 2" xfId="37507" xr:uid="{00000000-0005-0000-0000-0000F6970000}"/>
    <cellStyle name="표준 34 24 8" xfId="34831" xr:uid="{00000000-0005-0000-0000-0000F7970000}"/>
    <cellStyle name="표준 34 25" xfId="9811" xr:uid="{00000000-0005-0000-0000-0000F8970000}"/>
    <cellStyle name="표준 34 25 2" xfId="11308" xr:uid="{00000000-0005-0000-0000-0000F9970000}"/>
    <cellStyle name="표준 34 25 2 2" xfId="24366" xr:uid="{00000000-0005-0000-0000-0000FA970000}"/>
    <cellStyle name="표준 34 25 2 2 2" xfId="29590" xr:uid="{00000000-0005-0000-0000-0000FB970000}"/>
    <cellStyle name="표준 34 25 2 2 2 2" xfId="41350" xr:uid="{00000000-0005-0000-0000-0000FC970000}"/>
    <cellStyle name="표준 34 25 2 2 3" xfId="36213" xr:uid="{00000000-0005-0000-0000-0000FD970000}"/>
    <cellStyle name="표준 34 25 2 3" xfId="26447" xr:uid="{00000000-0005-0000-0000-0000FE970000}"/>
    <cellStyle name="표준 34 25 2 3 2" xfId="38219" xr:uid="{00000000-0005-0000-0000-0000FF970000}"/>
    <cellStyle name="표준 34 25 2 4" xfId="35287" xr:uid="{00000000-0005-0000-0000-000000980000}"/>
    <cellStyle name="표준 34 25 3" xfId="10534" xr:uid="{00000000-0005-0000-0000-000001980000}"/>
    <cellStyle name="표준 34 25 3 2" xfId="24019" xr:uid="{00000000-0005-0000-0000-000002980000}"/>
    <cellStyle name="표준 34 25 3 2 2" xfId="29243" xr:uid="{00000000-0005-0000-0000-000003980000}"/>
    <cellStyle name="표준 34 25 3 2 2 2" xfId="41003" xr:uid="{00000000-0005-0000-0000-000004980000}"/>
    <cellStyle name="표준 34 25 3 2 3" xfId="35866" xr:uid="{00000000-0005-0000-0000-000005980000}"/>
    <cellStyle name="표준 34 25 3 3" xfId="25994" xr:uid="{00000000-0005-0000-0000-000006980000}"/>
    <cellStyle name="표준 34 25 3 3 2" xfId="37769" xr:uid="{00000000-0005-0000-0000-000007980000}"/>
    <cellStyle name="표준 34 25 3 4" xfId="34941" xr:uid="{00000000-0005-0000-0000-000008980000}"/>
    <cellStyle name="표준 34 25 4" xfId="11752" xr:uid="{00000000-0005-0000-0000-000009980000}"/>
    <cellStyle name="표준 34 25 4 2" xfId="24494" xr:uid="{00000000-0005-0000-0000-00000A980000}"/>
    <cellStyle name="표준 34 25 4 2 2" xfId="29718" xr:uid="{00000000-0005-0000-0000-00000B980000}"/>
    <cellStyle name="표준 34 25 4 2 2 2" xfId="41478" xr:uid="{00000000-0005-0000-0000-00000C980000}"/>
    <cellStyle name="표준 34 25 4 2 3" xfId="36341" xr:uid="{00000000-0005-0000-0000-00000D980000}"/>
    <cellStyle name="표준 34 25 4 3" xfId="26651" xr:uid="{00000000-0005-0000-0000-00000E980000}"/>
    <cellStyle name="표준 34 25 4 3 2" xfId="38423" xr:uid="{00000000-0005-0000-0000-00000F980000}"/>
    <cellStyle name="표준 34 25 4 4" xfId="35415" xr:uid="{00000000-0005-0000-0000-000010980000}"/>
    <cellStyle name="표준 34 25 5" xfId="12282" xr:uid="{00000000-0005-0000-0000-000011980000}"/>
    <cellStyle name="표준 34 25 5 2" xfId="24619" xr:uid="{00000000-0005-0000-0000-000012980000}"/>
    <cellStyle name="표준 34 25 5 2 2" xfId="29843" xr:uid="{00000000-0005-0000-0000-000013980000}"/>
    <cellStyle name="표준 34 25 5 2 2 2" xfId="41603" xr:uid="{00000000-0005-0000-0000-000014980000}"/>
    <cellStyle name="표준 34 25 5 2 3" xfId="36466" xr:uid="{00000000-0005-0000-0000-000015980000}"/>
    <cellStyle name="표준 34 25 5 3" xfId="26852" xr:uid="{00000000-0005-0000-0000-000016980000}"/>
    <cellStyle name="표준 34 25 5 3 2" xfId="38624" xr:uid="{00000000-0005-0000-0000-000017980000}"/>
    <cellStyle name="표준 34 25 5 4" xfId="35539" xr:uid="{00000000-0005-0000-0000-000018980000}"/>
    <cellStyle name="표준 34 25 6" xfId="23909" xr:uid="{00000000-0005-0000-0000-000019980000}"/>
    <cellStyle name="표준 34 25 6 2" xfId="29133" xr:uid="{00000000-0005-0000-0000-00001A980000}"/>
    <cellStyle name="표준 34 25 6 2 2" xfId="40893" xr:uid="{00000000-0005-0000-0000-00001B980000}"/>
    <cellStyle name="표준 34 25 6 3" xfId="35756" xr:uid="{00000000-0005-0000-0000-00001C980000}"/>
    <cellStyle name="표준 34 25 7" xfId="25731" xr:uid="{00000000-0005-0000-0000-00001D980000}"/>
    <cellStyle name="표준 34 25 7 2" xfId="37508" xr:uid="{00000000-0005-0000-0000-00001E980000}"/>
    <cellStyle name="표준 34 25 8" xfId="34832" xr:uid="{00000000-0005-0000-0000-00001F980000}"/>
    <cellStyle name="표준 34 26" xfId="9812" xr:uid="{00000000-0005-0000-0000-000020980000}"/>
    <cellStyle name="표준 34 26 2" xfId="11311" xr:uid="{00000000-0005-0000-0000-000021980000}"/>
    <cellStyle name="표준 34 26 2 2" xfId="24369" xr:uid="{00000000-0005-0000-0000-000022980000}"/>
    <cellStyle name="표준 34 26 2 2 2" xfId="29593" xr:uid="{00000000-0005-0000-0000-000023980000}"/>
    <cellStyle name="표준 34 26 2 2 2 2" xfId="41353" xr:uid="{00000000-0005-0000-0000-000024980000}"/>
    <cellStyle name="표준 34 26 2 2 3" xfId="36216" xr:uid="{00000000-0005-0000-0000-000025980000}"/>
    <cellStyle name="표준 34 26 2 3" xfId="26450" xr:uid="{00000000-0005-0000-0000-000026980000}"/>
    <cellStyle name="표준 34 26 2 3 2" xfId="38222" xr:uid="{00000000-0005-0000-0000-000027980000}"/>
    <cellStyle name="표준 34 26 2 4" xfId="35290" xr:uid="{00000000-0005-0000-0000-000028980000}"/>
    <cellStyle name="표준 34 26 3" xfId="10531" xr:uid="{00000000-0005-0000-0000-000029980000}"/>
    <cellStyle name="표준 34 26 3 2" xfId="24016" xr:uid="{00000000-0005-0000-0000-00002A980000}"/>
    <cellStyle name="표준 34 26 3 2 2" xfId="29240" xr:uid="{00000000-0005-0000-0000-00002B980000}"/>
    <cellStyle name="표준 34 26 3 2 2 2" xfId="41000" xr:uid="{00000000-0005-0000-0000-00002C980000}"/>
    <cellStyle name="표준 34 26 3 2 3" xfId="35863" xr:uid="{00000000-0005-0000-0000-00002D980000}"/>
    <cellStyle name="표준 34 26 3 3" xfId="25991" xr:uid="{00000000-0005-0000-0000-00002E980000}"/>
    <cellStyle name="표준 34 26 3 3 2" xfId="37766" xr:uid="{00000000-0005-0000-0000-00002F980000}"/>
    <cellStyle name="표준 34 26 3 4" xfId="34938" xr:uid="{00000000-0005-0000-0000-000030980000}"/>
    <cellStyle name="표준 34 26 4" xfId="11755" xr:uid="{00000000-0005-0000-0000-000031980000}"/>
    <cellStyle name="표준 34 26 4 2" xfId="24497" xr:uid="{00000000-0005-0000-0000-000032980000}"/>
    <cellStyle name="표준 34 26 4 2 2" xfId="29721" xr:uid="{00000000-0005-0000-0000-000033980000}"/>
    <cellStyle name="표준 34 26 4 2 2 2" xfId="41481" xr:uid="{00000000-0005-0000-0000-000034980000}"/>
    <cellStyle name="표준 34 26 4 2 3" xfId="36344" xr:uid="{00000000-0005-0000-0000-000035980000}"/>
    <cellStyle name="표준 34 26 4 3" xfId="26654" xr:uid="{00000000-0005-0000-0000-000036980000}"/>
    <cellStyle name="표준 34 26 4 3 2" xfId="38426" xr:uid="{00000000-0005-0000-0000-000037980000}"/>
    <cellStyle name="표준 34 26 4 4" xfId="35418" xr:uid="{00000000-0005-0000-0000-000038980000}"/>
    <cellStyle name="표준 34 26 5" xfId="12285" xr:uid="{00000000-0005-0000-0000-000039980000}"/>
    <cellStyle name="표준 34 26 5 2" xfId="24622" xr:uid="{00000000-0005-0000-0000-00003A980000}"/>
    <cellStyle name="표준 34 26 5 2 2" xfId="29846" xr:uid="{00000000-0005-0000-0000-00003B980000}"/>
    <cellStyle name="표준 34 26 5 2 2 2" xfId="41606" xr:uid="{00000000-0005-0000-0000-00003C980000}"/>
    <cellStyle name="표준 34 26 5 2 3" xfId="36469" xr:uid="{00000000-0005-0000-0000-00003D980000}"/>
    <cellStyle name="표준 34 26 5 3" xfId="26855" xr:uid="{00000000-0005-0000-0000-00003E980000}"/>
    <cellStyle name="표준 34 26 5 3 2" xfId="38627" xr:uid="{00000000-0005-0000-0000-00003F980000}"/>
    <cellStyle name="표준 34 26 5 4" xfId="35542" xr:uid="{00000000-0005-0000-0000-000040980000}"/>
    <cellStyle name="표준 34 26 6" xfId="23910" xr:uid="{00000000-0005-0000-0000-000041980000}"/>
    <cellStyle name="표준 34 26 6 2" xfId="29134" xr:uid="{00000000-0005-0000-0000-000042980000}"/>
    <cellStyle name="표준 34 26 6 2 2" xfId="40894" xr:uid="{00000000-0005-0000-0000-000043980000}"/>
    <cellStyle name="표준 34 26 6 3" xfId="35757" xr:uid="{00000000-0005-0000-0000-000044980000}"/>
    <cellStyle name="표준 34 26 7" xfId="25732" xr:uid="{00000000-0005-0000-0000-000045980000}"/>
    <cellStyle name="표준 34 26 7 2" xfId="37509" xr:uid="{00000000-0005-0000-0000-000046980000}"/>
    <cellStyle name="표준 34 26 8" xfId="34833" xr:uid="{00000000-0005-0000-0000-000047980000}"/>
    <cellStyle name="표준 34 27" xfId="9813" xr:uid="{00000000-0005-0000-0000-000048980000}"/>
    <cellStyle name="표준 34 27 2" xfId="11313" xr:uid="{00000000-0005-0000-0000-000049980000}"/>
    <cellStyle name="표준 34 27 2 2" xfId="24371" xr:uid="{00000000-0005-0000-0000-00004A980000}"/>
    <cellStyle name="표준 34 27 2 2 2" xfId="29595" xr:uid="{00000000-0005-0000-0000-00004B980000}"/>
    <cellStyle name="표준 34 27 2 2 2 2" xfId="41355" xr:uid="{00000000-0005-0000-0000-00004C980000}"/>
    <cellStyle name="표준 34 27 2 2 3" xfId="36218" xr:uid="{00000000-0005-0000-0000-00004D980000}"/>
    <cellStyle name="표준 34 27 2 3" xfId="26452" xr:uid="{00000000-0005-0000-0000-00004E980000}"/>
    <cellStyle name="표준 34 27 2 3 2" xfId="38224" xr:uid="{00000000-0005-0000-0000-00004F980000}"/>
    <cellStyle name="표준 34 27 2 4" xfId="35292" xr:uid="{00000000-0005-0000-0000-000050980000}"/>
    <cellStyle name="표준 34 27 3" xfId="10529" xr:uid="{00000000-0005-0000-0000-000051980000}"/>
    <cellStyle name="표준 34 27 3 2" xfId="24014" xr:uid="{00000000-0005-0000-0000-000052980000}"/>
    <cellStyle name="표준 34 27 3 2 2" xfId="29238" xr:uid="{00000000-0005-0000-0000-000053980000}"/>
    <cellStyle name="표준 34 27 3 2 2 2" xfId="40998" xr:uid="{00000000-0005-0000-0000-000054980000}"/>
    <cellStyle name="표준 34 27 3 2 3" xfId="35861" xr:uid="{00000000-0005-0000-0000-000055980000}"/>
    <cellStyle name="표준 34 27 3 3" xfId="25989" xr:uid="{00000000-0005-0000-0000-000056980000}"/>
    <cellStyle name="표준 34 27 3 3 2" xfId="37764" xr:uid="{00000000-0005-0000-0000-000057980000}"/>
    <cellStyle name="표준 34 27 3 4" xfId="34936" xr:uid="{00000000-0005-0000-0000-000058980000}"/>
    <cellStyle name="표준 34 27 4" xfId="11757" xr:uid="{00000000-0005-0000-0000-000059980000}"/>
    <cellStyle name="표준 34 27 4 2" xfId="24499" xr:uid="{00000000-0005-0000-0000-00005A980000}"/>
    <cellStyle name="표준 34 27 4 2 2" xfId="29723" xr:uid="{00000000-0005-0000-0000-00005B980000}"/>
    <cellStyle name="표준 34 27 4 2 2 2" xfId="41483" xr:uid="{00000000-0005-0000-0000-00005C980000}"/>
    <cellStyle name="표준 34 27 4 2 3" xfId="36346" xr:uid="{00000000-0005-0000-0000-00005D980000}"/>
    <cellStyle name="표준 34 27 4 3" xfId="26656" xr:uid="{00000000-0005-0000-0000-00005E980000}"/>
    <cellStyle name="표준 34 27 4 3 2" xfId="38428" xr:uid="{00000000-0005-0000-0000-00005F980000}"/>
    <cellStyle name="표준 34 27 4 4" xfId="35420" xr:uid="{00000000-0005-0000-0000-000060980000}"/>
    <cellStyle name="표준 34 27 5" xfId="12287" xr:uid="{00000000-0005-0000-0000-000061980000}"/>
    <cellStyle name="표준 34 27 5 2" xfId="24624" xr:uid="{00000000-0005-0000-0000-000062980000}"/>
    <cellStyle name="표준 34 27 5 2 2" xfId="29848" xr:uid="{00000000-0005-0000-0000-000063980000}"/>
    <cellStyle name="표준 34 27 5 2 2 2" xfId="41608" xr:uid="{00000000-0005-0000-0000-000064980000}"/>
    <cellStyle name="표준 34 27 5 2 3" xfId="36471" xr:uid="{00000000-0005-0000-0000-000065980000}"/>
    <cellStyle name="표준 34 27 5 3" xfId="26857" xr:uid="{00000000-0005-0000-0000-000066980000}"/>
    <cellStyle name="표준 34 27 5 3 2" xfId="38629" xr:uid="{00000000-0005-0000-0000-000067980000}"/>
    <cellStyle name="표준 34 27 5 4" xfId="35544" xr:uid="{00000000-0005-0000-0000-000068980000}"/>
    <cellStyle name="표준 34 27 6" xfId="23911" xr:uid="{00000000-0005-0000-0000-000069980000}"/>
    <cellStyle name="표준 34 27 6 2" xfId="29135" xr:uid="{00000000-0005-0000-0000-00006A980000}"/>
    <cellStyle name="표준 34 27 6 2 2" xfId="40895" xr:uid="{00000000-0005-0000-0000-00006B980000}"/>
    <cellStyle name="표준 34 27 6 3" xfId="35758" xr:uid="{00000000-0005-0000-0000-00006C980000}"/>
    <cellStyle name="표준 34 27 7" xfId="25733" xr:uid="{00000000-0005-0000-0000-00006D980000}"/>
    <cellStyle name="표준 34 27 7 2" xfId="37510" xr:uid="{00000000-0005-0000-0000-00006E980000}"/>
    <cellStyle name="표준 34 27 8" xfId="34834" xr:uid="{00000000-0005-0000-0000-00006F980000}"/>
    <cellStyle name="표준 34 28" xfId="9814" xr:uid="{00000000-0005-0000-0000-000070980000}"/>
    <cellStyle name="표준 34 28 2" xfId="11315" xr:uid="{00000000-0005-0000-0000-000071980000}"/>
    <cellStyle name="표준 34 28 2 2" xfId="24373" xr:uid="{00000000-0005-0000-0000-000072980000}"/>
    <cellStyle name="표준 34 28 2 2 2" xfId="29597" xr:uid="{00000000-0005-0000-0000-000073980000}"/>
    <cellStyle name="표준 34 28 2 2 2 2" xfId="41357" xr:uid="{00000000-0005-0000-0000-000074980000}"/>
    <cellStyle name="표준 34 28 2 2 3" xfId="36220" xr:uid="{00000000-0005-0000-0000-000075980000}"/>
    <cellStyle name="표준 34 28 2 3" xfId="26454" xr:uid="{00000000-0005-0000-0000-000076980000}"/>
    <cellStyle name="표준 34 28 2 3 2" xfId="38226" xr:uid="{00000000-0005-0000-0000-000077980000}"/>
    <cellStyle name="표준 34 28 2 4" xfId="35294" xr:uid="{00000000-0005-0000-0000-000078980000}"/>
    <cellStyle name="표준 34 28 3" xfId="10527" xr:uid="{00000000-0005-0000-0000-000079980000}"/>
    <cellStyle name="표준 34 28 3 2" xfId="24012" xr:uid="{00000000-0005-0000-0000-00007A980000}"/>
    <cellStyle name="표준 34 28 3 2 2" xfId="29236" xr:uid="{00000000-0005-0000-0000-00007B980000}"/>
    <cellStyle name="표준 34 28 3 2 2 2" xfId="40996" xr:uid="{00000000-0005-0000-0000-00007C980000}"/>
    <cellStyle name="표준 34 28 3 2 3" xfId="35859" xr:uid="{00000000-0005-0000-0000-00007D980000}"/>
    <cellStyle name="표준 34 28 3 3" xfId="25987" xr:uid="{00000000-0005-0000-0000-00007E980000}"/>
    <cellStyle name="표준 34 28 3 3 2" xfId="37762" xr:uid="{00000000-0005-0000-0000-00007F980000}"/>
    <cellStyle name="표준 34 28 3 4" xfId="34934" xr:uid="{00000000-0005-0000-0000-000080980000}"/>
    <cellStyle name="표준 34 28 4" xfId="11759" xr:uid="{00000000-0005-0000-0000-000081980000}"/>
    <cellStyle name="표준 34 28 4 2" xfId="24501" xr:uid="{00000000-0005-0000-0000-000082980000}"/>
    <cellStyle name="표준 34 28 4 2 2" xfId="29725" xr:uid="{00000000-0005-0000-0000-000083980000}"/>
    <cellStyle name="표준 34 28 4 2 2 2" xfId="41485" xr:uid="{00000000-0005-0000-0000-000084980000}"/>
    <cellStyle name="표준 34 28 4 2 3" xfId="36348" xr:uid="{00000000-0005-0000-0000-000085980000}"/>
    <cellStyle name="표준 34 28 4 3" xfId="26658" xr:uid="{00000000-0005-0000-0000-000086980000}"/>
    <cellStyle name="표준 34 28 4 3 2" xfId="38430" xr:uid="{00000000-0005-0000-0000-000087980000}"/>
    <cellStyle name="표준 34 28 4 4" xfId="35422" xr:uid="{00000000-0005-0000-0000-000088980000}"/>
    <cellStyle name="표준 34 28 5" xfId="12289" xr:uid="{00000000-0005-0000-0000-000089980000}"/>
    <cellStyle name="표준 34 28 5 2" xfId="24626" xr:uid="{00000000-0005-0000-0000-00008A980000}"/>
    <cellStyle name="표준 34 28 5 2 2" xfId="29850" xr:uid="{00000000-0005-0000-0000-00008B980000}"/>
    <cellStyle name="표준 34 28 5 2 2 2" xfId="41610" xr:uid="{00000000-0005-0000-0000-00008C980000}"/>
    <cellStyle name="표준 34 28 5 2 3" xfId="36473" xr:uid="{00000000-0005-0000-0000-00008D980000}"/>
    <cellStyle name="표준 34 28 5 3" xfId="26859" xr:uid="{00000000-0005-0000-0000-00008E980000}"/>
    <cellStyle name="표준 34 28 5 3 2" xfId="38631" xr:uid="{00000000-0005-0000-0000-00008F980000}"/>
    <cellStyle name="표준 34 28 5 4" xfId="35546" xr:uid="{00000000-0005-0000-0000-000090980000}"/>
    <cellStyle name="표준 34 28 6" xfId="23912" xr:uid="{00000000-0005-0000-0000-000091980000}"/>
    <cellStyle name="표준 34 28 6 2" xfId="29136" xr:uid="{00000000-0005-0000-0000-000092980000}"/>
    <cellStyle name="표준 34 28 6 2 2" xfId="40896" xr:uid="{00000000-0005-0000-0000-000093980000}"/>
    <cellStyle name="표준 34 28 6 3" xfId="35759" xr:uid="{00000000-0005-0000-0000-000094980000}"/>
    <cellStyle name="표준 34 28 7" xfId="25734" xr:uid="{00000000-0005-0000-0000-000095980000}"/>
    <cellStyle name="표준 34 28 7 2" xfId="37511" xr:uid="{00000000-0005-0000-0000-000096980000}"/>
    <cellStyle name="표준 34 28 8" xfId="34835" xr:uid="{00000000-0005-0000-0000-000097980000}"/>
    <cellStyle name="표준 34 29" xfId="9815" xr:uid="{00000000-0005-0000-0000-000098980000}"/>
    <cellStyle name="표준 34 29 2" xfId="11317" xr:uid="{00000000-0005-0000-0000-000099980000}"/>
    <cellStyle name="표준 34 29 2 2" xfId="24375" xr:uid="{00000000-0005-0000-0000-00009A980000}"/>
    <cellStyle name="표준 34 29 2 2 2" xfId="29599" xr:uid="{00000000-0005-0000-0000-00009B980000}"/>
    <cellStyle name="표준 34 29 2 2 2 2" xfId="41359" xr:uid="{00000000-0005-0000-0000-00009C980000}"/>
    <cellStyle name="표준 34 29 2 2 3" xfId="36222" xr:uid="{00000000-0005-0000-0000-00009D980000}"/>
    <cellStyle name="표준 34 29 2 3" xfId="26456" xr:uid="{00000000-0005-0000-0000-00009E980000}"/>
    <cellStyle name="표준 34 29 2 3 2" xfId="38228" xr:uid="{00000000-0005-0000-0000-00009F980000}"/>
    <cellStyle name="표준 34 29 2 4" xfId="35296" xr:uid="{00000000-0005-0000-0000-0000A0980000}"/>
    <cellStyle name="표준 34 29 3" xfId="10525" xr:uid="{00000000-0005-0000-0000-0000A1980000}"/>
    <cellStyle name="표준 34 29 3 2" xfId="24010" xr:uid="{00000000-0005-0000-0000-0000A2980000}"/>
    <cellStyle name="표준 34 29 3 2 2" xfId="29234" xr:uid="{00000000-0005-0000-0000-0000A3980000}"/>
    <cellStyle name="표준 34 29 3 2 2 2" xfId="40994" xr:uid="{00000000-0005-0000-0000-0000A4980000}"/>
    <cellStyle name="표준 34 29 3 2 3" xfId="35857" xr:uid="{00000000-0005-0000-0000-0000A5980000}"/>
    <cellStyle name="표준 34 29 3 3" xfId="25985" xr:uid="{00000000-0005-0000-0000-0000A6980000}"/>
    <cellStyle name="표준 34 29 3 3 2" xfId="37760" xr:uid="{00000000-0005-0000-0000-0000A7980000}"/>
    <cellStyle name="표준 34 29 3 4" xfId="34932" xr:uid="{00000000-0005-0000-0000-0000A8980000}"/>
    <cellStyle name="표준 34 29 4" xfId="11761" xr:uid="{00000000-0005-0000-0000-0000A9980000}"/>
    <cellStyle name="표준 34 29 4 2" xfId="24503" xr:uid="{00000000-0005-0000-0000-0000AA980000}"/>
    <cellStyle name="표준 34 29 4 2 2" xfId="29727" xr:uid="{00000000-0005-0000-0000-0000AB980000}"/>
    <cellStyle name="표준 34 29 4 2 2 2" xfId="41487" xr:uid="{00000000-0005-0000-0000-0000AC980000}"/>
    <cellStyle name="표준 34 29 4 2 3" xfId="36350" xr:uid="{00000000-0005-0000-0000-0000AD980000}"/>
    <cellStyle name="표준 34 29 4 3" xfId="26660" xr:uid="{00000000-0005-0000-0000-0000AE980000}"/>
    <cellStyle name="표준 34 29 4 3 2" xfId="38432" xr:uid="{00000000-0005-0000-0000-0000AF980000}"/>
    <cellStyle name="표준 34 29 4 4" xfId="35424" xr:uid="{00000000-0005-0000-0000-0000B0980000}"/>
    <cellStyle name="표준 34 29 5" xfId="12291" xr:uid="{00000000-0005-0000-0000-0000B1980000}"/>
    <cellStyle name="표준 34 29 5 2" xfId="24628" xr:uid="{00000000-0005-0000-0000-0000B2980000}"/>
    <cellStyle name="표준 34 29 5 2 2" xfId="29852" xr:uid="{00000000-0005-0000-0000-0000B3980000}"/>
    <cellStyle name="표준 34 29 5 2 2 2" xfId="41612" xr:uid="{00000000-0005-0000-0000-0000B4980000}"/>
    <cellStyle name="표준 34 29 5 2 3" xfId="36475" xr:uid="{00000000-0005-0000-0000-0000B5980000}"/>
    <cellStyle name="표준 34 29 5 3" xfId="26861" xr:uid="{00000000-0005-0000-0000-0000B6980000}"/>
    <cellStyle name="표준 34 29 5 3 2" xfId="38633" xr:uid="{00000000-0005-0000-0000-0000B7980000}"/>
    <cellStyle name="표준 34 29 5 4" xfId="35548" xr:uid="{00000000-0005-0000-0000-0000B8980000}"/>
    <cellStyle name="표준 34 29 6" xfId="23913" xr:uid="{00000000-0005-0000-0000-0000B9980000}"/>
    <cellStyle name="표준 34 29 6 2" xfId="29137" xr:uid="{00000000-0005-0000-0000-0000BA980000}"/>
    <cellStyle name="표준 34 29 6 2 2" xfId="40897" xr:uid="{00000000-0005-0000-0000-0000BB980000}"/>
    <cellStyle name="표준 34 29 6 3" xfId="35760" xr:uid="{00000000-0005-0000-0000-0000BC980000}"/>
    <cellStyle name="표준 34 29 7" xfId="25735" xr:uid="{00000000-0005-0000-0000-0000BD980000}"/>
    <cellStyle name="표준 34 29 7 2" xfId="37512" xr:uid="{00000000-0005-0000-0000-0000BE980000}"/>
    <cellStyle name="표준 34 29 8" xfId="34836" xr:uid="{00000000-0005-0000-0000-0000BF980000}"/>
    <cellStyle name="표준 34 3" xfId="2226" xr:uid="{00000000-0005-0000-0000-0000C0980000}"/>
    <cellStyle name="표준 34 3 10" xfId="31498" xr:uid="{00000000-0005-0000-0000-0000C1980000}"/>
    <cellStyle name="표준 34 3 2" xfId="11270" xr:uid="{00000000-0005-0000-0000-0000C2980000}"/>
    <cellStyle name="표준 34 3 2 2" xfId="13003" xr:uid="{00000000-0005-0000-0000-0000C3980000}"/>
    <cellStyle name="표준 34 3 2 3" xfId="24328" xr:uid="{00000000-0005-0000-0000-0000C4980000}"/>
    <cellStyle name="표준 34 3 2 3 2" xfId="29552" xr:uid="{00000000-0005-0000-0000-0000C5980000}"/>
    <cellStyle name="표준 34 3 2 3 2 2" xfId="41312" xr:uid="{00000000-0005-0000-0000-0000C6980000}"/>
    <cellStyle name="표준 34 3 2 3 3" xfId="36175" xr:uid="{00000000-0005-0000-0000-0000C7980000}"/>
    <cellStyle name="표준 34 3 2 4" xfId="26409" xr:uid="{00000000-0005-0000-0000-0000C8980000}"/>
    <cellStyle name="표준 34 3 2 4 2" xfId="38181" xr:uid="{00000000-0005-0000-0000-0000C9980000}"/>
    <cellStyle name="표준 34 3 2 5" xfId="35249" xr:uid="{00000000-0005-0000-0000-0000CA980000}"/>
    <cellStyle name="표준 34 3 3" xfId="10572" xr:uid="{00000000-0005-0000-0000-0000CB980000}"/>
    <cellStyle name="표준 34 3 3 2" xfId="24057" xr:uid="{00000000-0005-0000-0000-0000CC980000}"/>
    <cellStyle name="표준 34 3 3 2 2" xfId="29281" xr:uid="{00000000-0005-0000-0000-0000CD980000}"/>
    <cellStyle name="표준 34 3 3 2 2 2" xfId="41041" xr:uid="{00000000-0005-0000-0000-0000CE980000}"/>
    <cellStyle name="표준 34 3 3 2 3" xfId="35904" xr:uid="{00000000-0005-0000-0000-0000CF980000}"/>
    <cellStyle name="표준 34 3 3 3" xfId="26032" xr:uid="{00000000-0005-0000-0000-0000D0980000}"/>
    <cellStyle name="표준 34 3 3 3 2" xfId="37807" xr:uid="{00000000-0005-0000-0000-0000D1980000}"/>
    <cellStyle name="표준 34 3 3 4" xfId="34979" xr:uid="{00000000-0005-0000-0000-0000D2980000}"/>
    <cellStyle name="표준 34 3 4" xfId="11715" xr:uid="{00000000-0005-0000-0000-0000D3980000}"/>
    <cellStyle name="표준 34 3 4 2" xfId="24457" xr:uid="{00000000-0005-0000-0000-0000D4980000}"/>
    <cellStyle name="표준 34 3 4 2 2" xfId="29681" xr:uid="{00000000-0005-0000-0000-0000D5980000}"/>
    <cellStyle name="표준 34 3 4 2 2 2" xfId="41441" xr:uid="{00000000-0005-0000-0000-0000D6980000}"/>
    <cellStyle name="표준 34 3 4 2 3" xfId="36304" xr:uid="{00000000-0005-0000-0000-0000D7980000}"/>
    <cellStyle name="표준 34 3 4 3" xfId="26614" xr:uid="{00000000-0005-0000-0000-0000D8980000}"/>
    <cellStyle name="표준 34 3 4 3 2" xfId="38386" xr:uid="{00000000-0005-0000-0000-0000D9980000}"/>
    <cellStyle name="표준 34 3 4 4" xfId="35378" xr:uid="{00000000-0005-0000-0000-0000DA980000}"/>
    <cellStyle name="표준 34 3 5" xfId="12245" xr:uid="{00000000-0005-0000-0000-0000DB980000}"/>
    <cellStyle name="표준 34 3 5 2" xfId="24582" xr:uid="{00000000-0005-0000-0000-0000DC980000}"/>
    <cellStyle name="표준 34 3 5 2 2" xfId="29806" xr:uid="{00000000-0005-0000-0000-0000DD980000}"/>
    <cellStyle name="표준 34 3 5 2 2 2" xfId="41566" xr:uid="{00000000-0005-0000-0000-0000DE980000}"/>
    <cellStyle name="표준 34 3 5 2 3" xfId="36429" xr:uid="{00000000-0005-0000-0000-0000DF980000}"/>
    <cellStyle name="표준 34 3 5 3" xfId="26815" xr:uid="{00000000-0005-0000-0000-0000E0980000}"/>
    <cellStyle name="표준 34 3 5 3 2" xfId="38587" xr:uid="{00000000-0005-0000-0000-0000E1980000}"/>
    <cellStyle name="표준 34 3 5 4" xfId="35502" xr:uid="{00000000-0005-0000-0000-0000E2980000}"/>
    <cellStyle name="표준 34 3 6" xfId="12954" xr:uid="{00000000-0005-0000-0000-0000E3980000}"/>
    <cellStyle name="표준 34 3 7" xfId="9816" xr:uid="{00000000-0005-0000-0000-0000E4980000}"/>
    <cellStyle name="표준 34 3 7 2" xfId="23914" xr:uid="{00000000-0005-0000-0000-0000E5980000}"/>
    <cellStyle name="표준 34 3 7 2 2" xfId="29138" xr:uid="{00000000-0005-0000-0000-0000E6980000}"/>
    <cellStyle name="표준 34 3 7 2 2 2" xfId="40898" xr:uid="{00000000-0005-0000-0000-0000E7980000}"/>
    <cellStyle name="표준 34 3 7 2 3" xfId="35761" xr:uid="{00000000-0005-0000-0000-0000E8980000}"/>
    <cellStyle name="표준 34 3 7 3" xfId="25736" xr:uid="{00000000-0005-0000-0000-0000E9980000}"/>
    <cellStyle name="표준 34 3 7 3 2" xfId="37513" xr:uid="{00000000-0005-0000-0000-0000EA980000}"/>
    <cellStyle name="표준 34 3 7 4" xfId="34837" xr:uid="{00000000-0005-0000-0000-0000EB980000}"/>
    <cellStyle name="표준 34 3 8" xfId="23648" xr:uid="{00000000-0005-0000-0000-0000EC980000}"/>
    <cellStyle name="표준 34 3 8 2" xfId="24671" xr:uid="{00000000-0005-0000-0000-0000ED980000}"/>
    <cellStyle name="표준 34 3 8 2 2" xfId="29895" xr:uid="{00000000-0005-0000-0000-0000EE980000}"/>
    <cellStyle name="표준 34 3 8 2 2 2" xfId="41655" xr:uid="{00000000-0005-0000-0000-0000EF980000}"/>
    <cellStyle name="표준 34 3 8 2 3" xfId="36518" xr:uid="{00000000-0005-0000-0000-0000F0980000}"/>
    <cellStyle name="표준 34 3 8 3" xfId="28946" xr:uid="{00000000-0005-0000-0000-0000F1980000}"/>
    <cellStyle name="표준 34 3 8 3 2" xfId="40706" xr:uid="{00000000-0005-0000-0000-0000F2980000}"/>
    <cellStyle name="표준 34 3 8 4" xfId="35607" xr:uid="{00000000-0005-0000-0000-0000F3980000}"/>
    <cellStyle name="표준 34 3 9" xfId="9455" xr:uid="{00000000-0005-0000-0000-0000F4980000}"/>
    <cellStyle name="표준 34 30" xfId="9817" xr:uid="{00000000-0005-0000-0000-0000F5980000}"/>
    <cellStyle name="표준 34 30 2" xfId="11319" xr:uid="{00000000-0005-0000-0000-0000F6980000}"/>
    <cellStyle name="표준 34 30 2 2" xfId="24377" xr:uid="{00000000-0005-0000-0000-0000F7980000}"/>
    <cellStyle name="표준 34 30 2 2 2" xfId="29601" xr:uid="{00000000-0005-0000-0000-0000F8980000}"/>
    <cellStyle name="표준 34 30 2 2 2 2" xfId="41361" xr:uid="{00000000-0005-0000-0000-0000F9980000}"/>
    <cellStyle name="표준 34 30 2 2 3" xfId="36224" xr:uid="{00000000-0005-0000-0000-0000FA980000}"/>
    <cellStyle name="표준 34 30 2 3" xfId="26458" xr:uid="{00000000-0005-0000-0000-0000FB980000}"/>
    <cellStyle name="표준 34 30 2 3 2" xfId="38230" xr:uid="{00000000-0005-0000-0000-0000FC980000}"/>
    <cellStyle name="표준 34 30 2 4" xfId="35298" xr:uid="{00000000-0005-0000-0000-0000FD980000}"/>
    <cellStyle name="표준 34 30 3" xfId="10523" xr:uid="{00000000-0005-0000-0000-0000FE980000}"/>
    <cellStyle name="표준 34 30 3 2" xfId="24008" xr:uid="{00000000-0005-0000-0000-0000FF980000}"/>
    <cellStyle name="표준 34 30 3 2 2" xfId="29232" xr:uid="{00000000-0005-0000-0000-000000990000}"/>
    <cellStyle name="표준 34 30 3 2 2 2" xfId="40992" xr:uid="{00000000-0005-0000-0000-000001990000}"/>
    <cellStyle name="표준 34 30 3 2 3" xfId="35855" xr:uid="{00000000-0005-0000-0000-000002990000}"/>
    <cellStyle name="표준 34 30 3 3" xfId="25983" xr:uid="{00000000-0005-0000-0000-000003990000}"/>
    <cellStyle name="표준 34 30 3 3 2" xfId="37758" xr:uid="{00000000-0005-0000-0000-000004990000}"/>
    <cellStyle name="표준 34 30 3 4" xfId="34930" xr:uid="{00000000-0005-0000-0000-000005990000}"/>
    <cellStyle name="표준 34 30 4" xfId="11763" xr:uid="{00000000-0005-0000-0000-000006990000}"/>
    <cellStyle name="표준 34 30 4 2" xfId="24505" xr:uid="{00000000-0005-0000-0000-000007990000}"/>
    <cellStyle name="표준 34 30 4 2 2" xfId="29729" xr:uid="{00000000-0005-0000-0000-000008990000}"/>
    <cellStyle name="표준 34 30 4 2 2 2" xfId="41489" xr:uid="{00000000-0005-0000-0000-000009990000}"/>
    <cellStyle name="표준 34 30 4 2 3" xfId="36352" xr:uid="{00000000-0005-0000-0000-00000A990000}"/>
    <cellStyle name="표준 34 30 4 3" xfId="26662" xr:uid="{00000000-0005-0000-0000-00000B990000}"/>
    <cellStyle name="표준 34 30 4 3 2" xfId="38434" xr:uid="{00000000-0005-0000-0000-00000C990000}"/>
    <cellStyle name="표준 34 30 4 4" xfId="35426" xr:uid="{00000000-0005-0000-0000-00000D990000}"/>
    <cellStyle name="표준 34 30 5" xfId="12293" xr:uid="{00000000-0005-0000-0000-00000E990000}"/>
    <cellStyle name="표준 34 30 5 2" xfId="24630" xr:uid="{00000000-0005-0000-0000-00000F990000}"/>
    <cellStyle name="표준 34 30 5 2 2" xfId="29854" xr:uid="{00000000-0005-0000-0000-000010990000}"/>
    <cellStyle name="표준 34 30 5 2 2 2" xfId="41614" xr:uid="{00000000-0005-0000-0000-000011990000}"/>
    <cellStyle name="표준 34 30 5 2 3" xfId="36477" xr:uid="{00000000-0005-0000-0000-000012990000}"/>
    <cellStyle name="표준 34 30 5 3" xfId="26863" xr:uid="{00000000-0005-0000-0000-000013990000}"/>
    <cellStyle name="표준 34 30 5 3 2" xfId="38635" xr:uid="{00000000-0005-0000-0000-000014990000}"/>
    <cellStyle name="표준 34 30 5 4" xfId="35550" xr:uid="{00000000-0005-0000-0000-000015990000}"/>
    <cellStyle name="표준 34 30 6" xfId="23915" xr:uid="{00000000-0005-0000-0000-000016990000}"/>
    <cellStyle name="표준 34 30 6 2" xfId="29139" xr:uid="{00000000-0005-0000-0000-000017990000}"/>
    <cellStyle name="표준 34 30 6 2 2" xfId="40899" xr:uid="{00000000-0005-0000-0000-000018990000}"/>
    <cellStyle name="표준 34 30 6 3" xfId="35762" xr:uid="{00000000-0005-0000-0000-000019990000}"/>
    <cellStyle name="표준 34 30 7" xfId="25737" xr:uid="{00000000-0005-0000-0000-00001A990000}"/>
    <cellStyle name="표준 34 30 7 2" xfId="37514" xr:uid="{00000000-0005-0000-0000-00001B990000}"/>
    <cellStyle name="표준 34 30 8" xfId="34838" xr:uid="{00000000-0005-0000-0000-00001C990000}"/>
    <cellStyle name="표준 34 31" xfId="9818" xr:uid="{00000000-0005-0000-0000-00001D990000}"/>
    <cellStyle name="표준 34 31 2" xfId="11321" xr:uid="{00000000-0005-0000-0000-00001E990000}"/>
    <cellStyle name="표준 34 31 2 2" xfId="24379" xr:uid="{00000000-0005-0000-0000-00001F990000}"/>
    <cellStyle name="표준 34 31 2 2 2" xfId="29603" xr:uid="{00000000-0005-0000-0000-000020990000}"/>
    <cellStyle name="표준 34 31 2 2 2 2" xfId="41363" xr:uid="{00000000-0005-0000-0000-000021990000}"/>
    <cellStyle name="표준 34 31 2 2 3" xfId="36226" xr:uid="{00000000-0005-0000-0000-000022990000}"/>
    <cellStyle name="표준 34 31 2 3" xfId="26460" xr:uid="{00000000-0005-0000-0000-000023990000}"/>
    <cellStyle name="표준 34 31 2 3 2" xfId="38232" xr:uid="{00000000-0005-0000-0000-000024990000}"/>
    <cellStyle name="표준 34 31 2 4" xfId="35300" xr:uid="{00000000-0005-0000-0000-000025990000}"/>
    <cellStyle name="표준 34 31 3" xfId="10521" xr:uid="{00000000-0005-0000-0000-000026990000}"/>
    <cellStyle name="표준 34 31 3 2" xfId="24006" xr:uid="{00000000-0005-0000-0000-000027990000}"/>
    <cellStyle name="표준 34 31 3 2 2" xfId="29230" xr:uid="{00000000-0005-0000-0000-000028990000}"/>
    <cellStyle name="표준 34 31 3 2 2 2" xfId="40990" xr:uid="{00000000-0005-0000-0000-000029990000}"/>
    <cellStyle name="표준 34 31 3 2 3" xfId="35853" xr:uid="{00000000-0005-0000-0000-00002A990000}"/>
    <cellStyle name="표준 34 31 3 3" xfId="25981" xr:uid="{00000000-0005-0000-0000-00002B990000}"/>
    <cellStyle name="표준 34 31 3 3 2" xfId="37756" xr:uid="{00000000-0005-0000-0000-00002C990000}"/>
    <cellStyle name="표준 34 31 3 4" xfId="34928" xr:uid="{00000000-0005-0000-0000-00002D990000}"/>
    <cellStyle name="표준 34 31 4" xfId="11765" xr:uid="{00000000-0005-0000-0000-00002E990000}"/>
    <cellStyle name="표준 34 31 4 2" xfId="24507" xr:uid="{00000000-0005-0000-0000-00002F990000}"/>
    <cellStyle name="표준 34 31 4 2 2" xfId="29731" xr:uid="{00000000-0005-0000-0000-000030990000}"/>
    <cellStyle name="표준 34 31 4 2 2 2" xfId="41491" xr:uid="{00000000-0005-0000-0000-000031990000}"/>
    <cellStyle name="표준 34 31 4 2 3" xfId="36354" xr:uid="{00000000-0005-0000-0000-000032990000}"/>
    <cellStyle name="표준 34 31 4 3" xfId="26664" xr:uid="{00000000-0005-0000-0000-000033990000}"/>
    <cellStyle name="표준 34 31 4 3 2" xfId="38436" xr:uid="{00000000-0005-0000-0000-000034990000}"/>
    <cellStyle name="표준 34 31 4 4" xfId="35428" xr:uid="{00000000-0005-0000-0000-000035990000}"/>
    <cellStyle name="표준 34 31 5" xfId="12295" xr:uid="{00000000-0005-0000-0000-000036990000}"/>
    <cellStyle name="표준 34 31 5 2" xfId="24632" xr:uid="{00000000-0005-0000-0000-000037990000}"/>
    <cellStyle name="표준 34 31 5 2 2" xfId="29856" xr:uid="{00000000-0005-0000-0000-000038990000}"/>
    <cellStyle name="표준 34 31 5 2 2 2" xfId="41616" xr:uid="{00000000-0005-0000-0000-000039990000}"/>
    <cellStyle name="표준 34 31 5 2 3" xfId="36479" xr:uid="{00000000-0005-0000-0000-00003A990000}"/>
    <cellStyle name="표준 34 31 5 3" xfId="26865" xr:uid="{00000000-0005-0000-0000-00003B990000}"/>
    <cellStyle name="표준 34 31 5 3 2" xfId="38637" xr:uid="{00000000-0005-0000-0000-00003C990000}"/>
    <cellStyle name="표준 34 31 5 4" xfId="35552" xr:uid="{00000000-0005-0000-0000-00003D990000}"/>
    <cellStyle name="표준 34 31 6" xfId="23916" xr:uid="{00000000-0005-0000-0000-00003E990000}"/>
    <cellStyle name="표준 34 31 6 2" xfId="29140" xr:uid="{00000000-0005-0000-0000-00003F990000}"/>
    <cellStyle name="표준 34 31 6 2 2" xfId="40900" xr:uid="{00000000-0005-0000-0000-000040990000}"/>
    <cellStyle name="표준 34 31 6 3" xfId="35763" xr:uid="{00000000-0005-0000-0000-000041990000}"/>
    <cellStyle name="표준 34 31 7" xfId="25738" xr:uid="{00000000-0005-0000-0000-000042990000}"/>
    <cellStyle name="표준 34 31 7 2" xfId="37515" xr:uid="{00000000-0005-0000-0000-000043990000}"/>
    <cellStyle name="표준 34 31 8" xfId="34839" xr:uid="{00000000-0005-0000-0000-000044990000}"/>
    <cellStyle name="표준 34 32" xfId="9819" xr:uid="{00000000-0005-0000-0000-000045990000}"/>
    <cellStyle name="표준 34 32 2" xfId="11323" xr:uid="{00000000-0005-0000-0000-000046990000}"/>
    <cellStyle name="표준 34 32 2 2" xfId="24381" xr:uid="{00000000-0005-0000-0000-000047990000}"/>
    <cellStyle name="표준 34 32 2 2 2" xfId="29605" xr:uid="{00000000-0005-0000-0000-000048990000}"/>
    <cellStyle name="표준 34 32 2 2 2 2" xfId="41365" xr:uid="{00000000-0005-0000-0000-000049990000}"/>
    <cellStyle name="표준 34 32 2 2 3" xfId="36228" xr:uid="{00000000-0005-0000-0000-00004A990000}"/>
    <cellStyle name="표준 34 32 2 3" xfId="26462" xr:uid="{00000000-0005-0000-0000-00004B990000}"/>
    <cellStyle name="표준 34 32 2 3 2" xfId="38234" xr:uid="{00000000-0005-0000-0000-00004C990000}"/>
    <cellStyle name="표준 34 32 2 4" xfId="35302" xr:uid="{00000000-0005-0000-0000-00004D990000}"/>
    <cellStyle name="표준 34 32 3" xfId="10519" xr:uid="{00000000-0005-0000-0000-00004E990000}"/>
    <cellStyle name="표준 34 32 3 2" xfId="24004" xr:uid="{00000000-0005-0000-0000-00004F990000}"/>
    <cellStyle name="표준 34 32 3 2 2" xfId="29228" xr:uid="{00000000-0005-0000-0000-000050990000}"/>
    <cellStyle name="표준 34 32 3 2 2 2" xfId="40988" xr:uid="{00000000-0005-0000-0000-000051990000}"/>
    <cellStyle name="표준 34 32 3 2 3" xfId="35851" xr:uid="{00000000-0005-0000-0000-000052990000}"/>
    <cellStyle name="표준 34 32 3 3" xfId="25979" xr:uid="{00000000-0005-0000-0000-000053990000}"/>
    <cellStyle name="표준 34 32 3 3 2" xfId="37754" xr:uid="{00000000-0005-0000-0000-000054990000}"/>
    <cellStyle name="표준 34 32 3 4" xfId="34926" xr:uid="{00000000-0005-0000-0000-000055990000}"/>
    <cellStyle name="표준 34 32 4" xfId="11767" xr:uid="{00000000-0005-0000-0000-000056990000}"/>
    <cellStyle name="표준 34 32 4 2" xfId="24509" xr:uid="{00000000-0005-0000-0000-000057990000}"/>
    <cellStyle name="표준 34 32 4 2 2" xfId="29733" xr:uid="{00000000-0005-0000-0000-000058990000}"/>
    <cellStyle name="표준 34 32 4 2 2 2" xfId="41493" xr:uid="{00000000-0005-0000-0000-000059990000}"/>
    <cellStyle name="표준 34 32 4 2 3" xfId="36356" xr:uid="{00000000-0005-0000-0000-00005A990000}"/>
    <cellStyle name="표준 34 32 4 3" xfId="26666" xr:uid="{00000000-0005-0000-0000-00005B990000}"/>
    <cellStyle name="표준 34 32 4 3 2" xfId="38438" xr:uid="{00000000-0005-0000-0000-00005C990000}"/>
    <cellStyle name="표준 34 32 4 4" xfId="35430" xr:uid="{00000000-0005-0000-0000-00005D990000}"/>
    <cellStyle name="표준 34 32 5" xfId="10777" xr:uid="{00000000-0005-0000-0000-00005E990000}"/>
    <cellStyle name="표준 34 32 5 2" xfId="24146" xr:uid="{00000000-0005-0000-0000-00005F990000}"/>
    <cellStyle name="표준 34 32 5 2 2" xfId="29370" xr:uid="{00000000-0005-0000-0000-000060990000}"/>
    <cellStyle name="표준 34 32 5 2 2 2" xfId="41130" xr:uid="{00000000-0005-0000-0000-000061990000}"/>
    <cellStyle name="표준 34 32 5 2 3" xfId="35993" xr:uid="{00000000-0005-0000-0000-000062990000}"/>
    <cellStyle name="표준 34 32 5 3" xfId="26150" xr:uid="{00000000-0005-0000-0000-000063990000}"/>
    <cellStyle name="표준 34 32 5 3 2" xfId="37924" xr:uid="{00000000-0005-0000-0000-000064990000}"/>
    <cellStyle name="표준 34 32 5 4" xfId="35068" xr:uid="{00000000-0005-0000-0000-000065990000}"/>
    <cellStyle name="표준 34 32 6" xfId="23917" xr:uid="{00000000-0005-0000-0000-000066990000}"/>
    <cellStyle name="표준 34 32 6 2" xfId="29141" xr:uid="{00000000-0005-0000-0000-000067990000}"/>
    <cellStyle name="표준 34 32 6 2 2" xfId="40901" xr:uid="{00000000-0005-0000-0000-000068990000}"/>
    <cellStyle name="표준 34 32 6 3" xfId="35764" xr:uid="{00000000-0005-0000-0000-000069990000}"/>
    <cellStyle name="표준 34 32 7" xfId="25739" xr:uid="{00000000-0005-0000-0000-00006A990000}"/>
    <cellStyle name="표준 34 32 7 2" xfId="37516" xr:uid="{00000000-0005-0000-0000-00006B990000}"/>
    <cellStyle name="표준 34 32 8" xfId="34840" xr:uid="{00000000-0005-0000-0000-00006C990000}"/>
    <cellStyle name="표준 34 33" xfId="9820" xr:uid="{00000000-0005-0000-0000-00006D990000}"/>
    <cellStyle name="표준 34 33 2" xfId="11325" xr:uid="{00000000-0005-0000-0000-00006E990000}"/>
    <cellStyle name="표준 34 33 2 2" xfId="24383" xr:uid="{00000000-0005-0000-0000-00006F990000}"/>
    <cellStyle name="표준 34 33 2 2 2" xfId="29607" xr:uid="{00000000-0005-0000-0000-000070990000}"/>
    <cellStyle name="표준 34 33 2 2 2 2" xfId="41367" xr:uid="{00000000-0005-0000-0000-000071990000}"/>
    <cellStyle name="표준 34 33 2 2 3" xfId="36230" xr:uid="{00000000-0005-0000-0000-000072990000}"/>
    <cellStyle name="표준 34 33 2 3" xfId="26464" xr:uid="{00000000-0005-0000-0000-000073990000}"/>
    <cellStyle name="표준 34 33 2 3 2" xfId="38236" xr:uid="{00000000-0005-0000-0000-000074990000}"/>
    <cellStyle name="표준 34 33 2 4" xfId="35304" xr:uid="{00000000-0005-0000-0000-000075990000}"/>
    <cellStyle name="표준 34 33 3" xfId="10517" xr:uid="{00000000-0005-0000-0000-000076990000}"/>
    <cellStyle name="표준 34 33 3 2" xfId="24002" xr:uid="{00000000-0005-0000-0000-000077990000}"/>
    <cellStyle name="표준 34 33 3 2 2" xfId="29226" xr:uid="{00000000-0005-0000-0000-000078990000}"/>
    <cellStyle name="표준 34 33 3 2 2 2" xfId="40986" xr:uid="{00000000-0005-0000-0000-000079990000}"/>
    <cellStyle name="표준 34 33 3 2 3" xfId="35849" xr:uid="{00000000-0005-0000-0000-00007A990000}"/>
    <cellStyle name="표준 34 33 3 3" xfId="25977" xr:uid="{00000000-0005-0000-0000-00007B990000}"/>
    <cellStyle name="표준 34 33 3 3 2" xfId="37752" xr:uid="{00000000-0005-0000-0000-00007C990000}"/>
    <cellStyle name="표준 34 33 3 4" xfId="34924" xr:uid="{00000000-0005-0000-0000-00007D990000}"/>
    <cellStyle name="표준 34 33 4" xfId="11768" xr:uid="{00000000-0005-0000-0000-00007E990000}"/>
    <cellStyle name="표준 34 33 4 2" xfId="24510" xr:uid="{00000000-0005-0000-0000-00007F990000}"/>
    <cellStyle name="표준 34 33 4 2 2" xfId="29734" xr:uid="{00000000-0005-0000-0000-000080990000}"/>
    <cellStyle name="표준 34 33 4 2 2 2" xfId="41494" xr:uid="{00000000-0005-0000-0000-000081990000}"/>
    <cellStyle name="표준 34 33 4 2 3" xfId="36357" xr:uid="{00000000-0005-0000-0000-000082990000}"/>
    <cellStyle name="표준 34 33 4 3" xfId="26667" xr:uid="{00000000-0005-0000-0000-000083990000}"/>
    <cellStyle name="표준 34 33 4 3 2" xfId="38439" xr:uid="{00000000-0005-0000-0000-000084990000}"/>
    <cellStyle name="표준 34 33 4 4" xfId="35431" xr:uid="{00000000-0005-0000-0000-000085990000}"/>
    <cellStyle name="표준 34 33 5" xfId="12298" xr:uid="{00000000-0005-0000-0000-000086990000}"/>
    <cellStyle name="표준 34 33 5 2" xfId="24635" xr:uid="{00000000-0005-0000-0000-000087990000}"/>
    <cellStyle name="표준 34 33 5 2 2" xfId="29859" xr:uid="{00000000-0005-0000-0000-000088990000}"/>
    <cellStyle name="표준 34 33 5 2 2 2" xfId="41619" xr:uid="{00000000-0005-0000-0000-000089990000}"/>
    <cellStyle name="표준 34 33 5 2 3" xfId="36482" xr:uid="{00000000-0005-0000-0000-00008A990000}"/>
    <cellStyle name="표준 34 33 5 3" xfId="26868" xr:uid="{00000000-0005-0000-0000-00008B990000}"/>
    <cellStyle name="표준 34 33 5 3 2" xfId="38640" xr:uid="{00000000-0005-0000-0000-00008C990000}"/>
    <cellStyle name="표준 34 33 5 4" xfId="35555" xr:uid="{00000000-0005-0000-0000-00008D990000}"/>
    <cellStyle name="표준 34 33 6" xfId="23918" xr:uid="{00000000-0005-0000-0000-00008E990000}"/>
    <cellStyle name="표준 34 33 6 2" xfId="29142" xr:uid="{00000000-0005-0000-0000-00008F990000}"/>
    <cellStyle name="표준 34 33 6 2 2" xfId="40902" xr:uid="{00000000-0005-0000-0000-000090990000}"/>
    <cellStyle name="표준 34 33 6 3" xfId="35765" xr:uid="{00000000-0005-0000-0000-000091990000}"/>
    <cellStyle name="표준 34 33 7" xfId="25740" xr:uid="{00000000-0005-0000-0000-000092990000}"/>
    <cellStyle name="표준 34 33 7 2" xfId="37517" xr:uid="{00000000-0005-0000-0000-000093990000}"/>
    <cellStyle name="표준 34 33 8" xfId="34841" xr:uid="{00000000-0005-0000-0000-000094990000}"/>
    <cellStyle name="표준 34 34" xfId="9821" xr:uid="{00000000-0005-0000-0000-000095990000}"/>
    <cellStyle name="표준 34 34 2" xfId="11327" xr:uid="{00000000-0005-0000-0000-000096990000}"/>
    <cellStyle name="표준 34 34 2 2" xfId="24385" xr:uid="{00000000-0005-0000-0000-000097990000}"/>
    <cellStyle name="표준 34 34 2 2 2" xfId="29609" xr:uid="{00000000-0005-0000-0000-000098990000}"/>
    <cellStyle name="표준 34 34 2 2 2 2" xfId="41369" xr:uid="{00000000-0005-0000-0000-000099990000}"/>
    <cellStyle name="표준 34 34 2 2 3" xfId="36232" xr:uid="{00000000-0005-0000-0000-00009A990000}"/>
    <cellStyle name="표준 34 34 2 3" xfId="26466" xr:uid="{00000000-0005-0000-0000-00009B990000}"/>
    <cellStyle name="표준 34 34 2 3 2" xfId="38238" xr:uid="{00000000-0005-0000-0000-00009C990000}"/>
    <cellStyle name="표준 34 34 2 4" xfId="35306" xr:uid="{00000000-0005-0000-0000-00009D990000}"/>
    <cellStyle name="표준 34 34 3" xfId="10515" xr:uid="{00000000-0005-0000-0000-00009E990000}"/>
    <cellStyle name="표준 34 34 3 2" xfId="24000" xr:uid="{00000000-0005-0000-0000-00009F990000}"/>
    <cellStyle name="표준 34 34 3 2 2" xfId="29224" xr:uid="{00000000-0005-0000-0000-0000A0990000}"/>
    <cellStyle name="표준 34 34 3 2 2 2" xfId="40984" xr:uid="{00000000-0005-0000-0000-0000A1990000}"/>
    <cellStyle name="표준 34 34 3 2 3" xfId="35847" xr:uid="{00000000-0005-0000-0000-0000A2990000}"/>
    <cellStyle name="표준 34 34 3 3" xfId="25975" xr:uid="{00000000-0005-0000-0000-0000A3990000}"/>
    <cellStyle name="표준 34 34 3 3 2" xfId="37750" xr:uid="{00000000-0005-0000-0000-0000A4990000}"/>
    <cellStyle name="표준 34 34 3 4" xfId="34922" xr:uid="{00000000-0005-0000-0000-0000A5990000}"/>
    <cellStyle name="표준 34 34 4" xfId="11770" xr:uid="{00000000-0005-0000-0000-0000A6990000}"/>
    <cellStyle name="표준 34 34 4 2" xfId="24512" xr:uid="{00000000-0005-0000-0000-0000A7990000}"/>
    <cellStyle name="표준 34 34 4 2 2" xfId="29736" xr:uid="{00000000-0005-0000-0000-0000A8990000}"/>
    <cellStyle name="표준 34 34 4 2 2 2" xfId="41496" xr:uid="{00000000-0005-0000-0000-0000A9990000}"/>
    <cellStyle name="표준 34 34 4 2 3" xfId="36359" xr:uid="{00000000-0005-0000-0000-0000AA990000}"/>
    <cellStyle name="표준 34 34 4 3" xfId="26669" xr:uid="{00000000-0005-0000-0000-0000AB990000}"/>
    <cellStyle name="표준 34 34 4 3 2" xfId="38441" xr:uid="{00000000-0005-0000-0000-0000AC990000}"/>
    <cellStyle name="표준 34 34 4 4" xfId="35433" xr:uid="{00000000-0005-0000-0000-0000AD990000}"/>
    <cellStyle name="표준 34 34 5" xfId="12300" xr:uid="{00000000-0005-0000-0000-0000AE990000}"/>
    <cellStyle name="표준 34 34 5 2" xfId="24637" xr:uid="{00000000-0005-0000-0000-0000AF990000}"/>
    <cellStyle name="표준 34 34 5 2 2" xfId="29861" xr:uid="{00000000-0005-0000-0000-0000B0990000}"/>
    <cellStyle name="표준 34 34 5 2 2 2" xfId="41621" xr:uid="{00000000-0005-0000-0000-0000B1990000}"/>
    <cellStyle name="표준 34 34 5 2 3" xfId="36484" xr:uid="{00000000-0005-0000-0000-0000B2990000}"/>
    <cellStyle name="표준 34 34 5 3" xfId="26870" xr:uid="{00000000-0005-0000-0000-0000B3990000}"/>
    <cellStyle name="표준 34 34 5 3 2" xfId="38642" xr:uid="{00000000-0005-0000-0000-0000B4990000}"/>
    <cellStyle name="표준 34 34 5 4" xfId="35557" xr:uid="{00000000-0005-0000-0000-0000B5990000}"/>
    <cellStyle name="표준 34 34 6" xfId="23919" xr:uid="{00000000-0005-0000-0000-0000B6990000}"/>
    <cellStyle name="표준 34 34 6 2" xfId="29143" xr:uid="{00000000-0005-0000-0000-0000B7990000}"/>
    <cellStyle name="표준 34 34 6 2 2" xfId="40903" xr:uid="{00000000-0005-0000-0000-0000B8990000}"/>
    <cellStyle name="표준 34 34 6 3" xfId="35766" xr:uid="{00000000-0005-0000-0000-0000B9990000}"/>
    <cellStyle name="표준 34 34 7" xfId="25741" xr:uid="{00000000-0005-0000-0000-0000BA990000}"/>
    <cellStyle name="표준 34 34 7 2" xfId="37518" xr:uid="{00000000-0005-0000-0000-0000BB990000}"/>
    <cellStyle name="표준 34 34 8" xfId="34842" xr:uid="{00000000-0005-0000-0000-0000BC990000}"/>
    <cellStyle name="표준 34 35" xfId="9822" xr:uid="{00000000-0005-0000-0000-0000BD990000}"/>
    <cellStyle name="표준 34 35 2" xfId="11328" xr:uid="{00000000-0005-0000-0000-0000BE990000}"/>
    <cellStyle name="표준 34 35 2 2" xfId="24386" xr:uid="{00000000-0005-0000-0000-0000BF990000}"/>
    <cellStyle name="표준 34 35 2 2 2" xfId="29610" xr:uid="{00000000-0005-0000-0000-0000C0990000}"/>
    <cellStyle name="표준 34 35 2 2 2 2" xfId="41370" xr:uid="{00000000-0005-0000-0000-0000C1990000}"/>
    <cellStyle name="표준 34 35 2 2 3" xfId="36233" xr:uid="{00000000-0005-0000-0000-0000C2990000}"/>
    <cellStyle name="표준 34 35 2 3" xfId="26467" xr:uid="{00000000-0005-0000-0000-0000C3990000}"/>
    <cellStyle name="표준 34 35 2 3 2" xfId="38239" xr:uid="{00000000-0005-0000-0000-0000C4990000}"/>
    <cellStyle name="표준 34 35 2 4" xfId="35307" xr:uid="{00000000-0005-0000-0000-0000C5990000}"/>
    <cellStyle name="표준 34 35 3" xfId="10514" xr:uid="{00000000-0005-0000-0000-0000C6990000}"/>
    <cellStyle name="표준 34 35 3 2" xfId="23999" xr:uid="{00000000-0005-0000-0000-0000C7990000}"/>
    <cellStyle name="표준 34 35 3 2 2" xfId="29223" xr:uid="{00000000-0005-0000-0000-0000C8990000}"/>
    <cellStyle name="표준 34 35 3 2 2 2" xfId="40983" xr:uid="{00000000-0005-0000-0000-0000C9990000}"/>
    <cellStyle name="표준 34 35 3 2 3" xfId="35846" xr:uid="{00000000-0005-0000-0000-0000CA990000}"/>
    <cellStyle name="표준 34 35 3 3" xfId="25974" xr:uid="{00000000-0005-0000-0000-0000CB990000}"/>
    <cellStyle name="표준 34 35 3 3 2" xfId="37749" xr:uid="{00000000-0005-0000-0000-0000CC990000}"/>
    <cellStyle name="표준 34 35 3 4" xfId="34921" xr:uid="{00000000-0005-0000-0000-0000CD990000}"/>
    <cellStyle name="표준 34 35 4" xfId="11771" xr:uid="{00000000-0005-0000-0000-0000CE990000}"/>
    <cellStyle name="표준 34 35 4 2" xfId="24513" xr:uid="{00000000-0005-0000-0000-0000CF990000}"/>
    <cellStyle name="표준 34 35 4 2 2" xfId="29737" xr:uid="{00000000-0005-0000-0000-0000D0990000}"/>
    <cellStyle name="표준 34 35 4 2 2 2" xfId="41497" xr:uid="{00000000-0005-0000-0000-0000D1990000}"/>
    <cellStyle name="표준 34 35 4 2 3" xfId="36360" xr:uid="{00000000-0005-0000-0000-0000D2990000}"/>
    <cellStyle name="표준 34 35 4 3" xfId="26670" xr:uid="{00000000-0005-0000-0000-0000D3990000}"/>
    <cellStyle name="표준 34 35 4 3 2" xfId="38442" xr:uid="{00000000-0005-0000-0000-0000D4990000}"/>
    <cellStyle name="표준 34 35 4 4" xfId="35434" xr:uid="{00000000-0005-0000-0000-0000D5990000}"/>
    <cellStyle name="표준 34 35 5" xfId="12301" xr:uid="{00000000-0005-0000-0000-0000D6990000}"/>
    <cellStyle name="표준 34 35 5 2" xfId="24638" xr:uid="{00000000-0005-0000-0000-0000D7990000}"/>
    <cellStyle name="표준 34 35 5 2 2" xfId="29862" xr:uid="{00000000-0005-0000-0000-0000D8990000}"/>
    <cellStyle name="표준 34 35 5 2 2 2" xfId="41622" xr:uid="{00000000-0005-0000-0000-0000D9990000}"/>
    <cellStyle name="표준 34 35 5 2 3" xfId="36485" xr:uid="{00000000-0005-0000-0000-0000DA990000}"/>
    <cellStyle name="표준 34 35 5 3" xfId="26871" xr:uid="{00000000-0005-0000-0000-0000DB990000}"/>
    <cellStyle name="표준 34 35 5 3 2" xfId="38643" xr:uid="{00000000-0005-0000-0000-0000DC990000}"/>
    <cellStyle name="표준 34 35 5 4" xfId="35558" xr:uid="{00000000-0005-0000-0000-0000DD990000}"/>
    <cellStyle name="표준 34 35 6" xfId="23920" xr:uid="{00000000-0005-0000-0000-0000DE990000}"/>
    <cellStyle name="표준 34 35 6 2" xfId="29144" xr:uid="{00000000-0005-0000-0000-0000DF990000}"/>
    <cellStyle name="표준 34 35 6 2 2" xfId="40904" xr:uid="{00000000-0005-0000-0000-0000E0990000}"/>
    <cellStyle name="표준 34 35 6 3" xfId="35767" xr:uid="{00000000-0005-0000-0000-0000E1990000}"/>
    <cellStyle name="표준 34 35 7" xfId="25742" xr:uid="{00000000-0005-0000-0000-0000E2990000}"/>
    <cellStyle name="표준 34 35 7 2" xfId="37519" xr:uid="{00000000-0005-0000-0000-0000E3990000}"/>
    <cellStyle name="표준 34 35 8" xfId="34843" xr:uid="{00000000-0005-0000-0000-0000E4990000}"/>
    <cellStyle name="표준 34 36" xfId="9823" xr:uid="{00000000-0005-0000-0000-0000E5990000}"/>
    <cellStyle name="표준 34 36 2" xfId="11329" xr:uid="{00000000-0005-0000-0000-0000E6990000}"/>
    <cellStyle name="표준 34 36 2 2" xfId="24387" xr:uid="{00000000-0005-0000-0000-0000E7990000}"/>
    <cellStyle name="표준 34 36 2 2 2" xfId="29611" xr:uid="{00000000-0005-0000-0000-0000E8990000}"/>
    <cellStyle name="표준 34 36 2 2 2 2" xfId="41371" xr:uid="{00000000-0005-0000-0000-0000E9990000}"/>
    <cellStyle name="표준 34 36 2 2 3" xfId="36234" xr:uid="{00000000-0005-0000-0000-0000EA990000}"/>
    <cellStyle name="표준 34 36 2 3" xfId="26468" xr:uid="{00000000-0005-0000-0000-0000EB990000}"/>
    <cellStyle name="표준 34 36 2 3 2" xfId="38240" xr:uid="{00000000-0005-0000-0000-0000EC990000}"/>
    <cellStyle name="표준 34 36 2 4" xfId="35308" xr:uid="{00000000-0005-0000-0000-0000ED990000}"/>
    <cellStyle name="표준 34 36 3" xfId="10513" xr:uid="{00000000-0005-0000-0000-0000EE990000}"/>
    <cellStyle name="표준 34 36 3 2" xfId="23998" xr:uid="{00000000-0005-0000-0000-0000EF990000}"/>
    <cellStyle name="표준 34 36 3 2 2" xfId="29222" xr:uid="{00000000-0005-0000-0000-0000F0990000}"/>
    <cellStyle name="표준 34 36 3 2 2 2" xfId="40982" xr:uid="{00000000-0005-0000-0000-0000F1990000}"/>
    <cellStyle name="표준 34 36 3 2 3" xfId="35845" xr:uid="{00000000-0005-0000-0000-0000F2990000}"/>
    <cellStyle name="표준 34 36 3 3" xfId="25973" xr:uid="{00000000-0005-0000-0000-0000F3990000}"/>
    <cellStyle name="표준 34 36 3 3 2" xfId="37748" xr:uid="{00000000-0005-0000-0000-0000F4990000}"/>
    <cellStyle name="표준 34 36 3 4" xfId="34920" xr:uid="{00000000-0005-0000-0000-0000F5990000}"/>
    <cellStyle name="표준 34 36 4" xfId="11772" xr:uid="{00000000-0005-0000-0000-0000F6990000}"/>
    <cellStyle name="표준 34 36 4 2" xfId="24514" xr:uid="{00000000-0005-0000-0000-0000F7990000}"/>
    <cellStyle name="표준 34 36 4 2 2" xfId="29738" xr:uid="{00000000-0005-0000-0000-0000F8990000}"/>
    <cellStyle name="표준 34 36 4 2 2 2" xfId="41498" xr:uid="{00000000-0005-0000-0000-0000F9990000}"/>
    <cellStyle name="표준 34 36 4 2 3" xfId="36361" xr:uid="{00000000-0005-0000-0000-0000FA990000}"/>
    <cellStyle name="표준 34 36 4 3" xfId="26671" xr:uid="{00000000-0005-0000-0000-0000FB990000}"/>
    <cellStyle name="표준 34 36 4 3 2" xfId="38443" xr:uid="{00000000-0005-0000-0000-0000FC990000}"/>
    <cellStyle name="표준 34 36 4 4" xfId="35435" xr:uid="{00000000-0005-0000-0000-0000FD990000}"/>
    <cellStyle name="표준 34 36 5" xfId="12302" xr:uid="{00000000-0005-0000-0000-0000FE990000}"/>
    <cellStyle name="표준 34 36 5 2" xfId="24639" xr:uid="{00000000-0005-0000-0000-0000FF990000}"/>
    <cellStyle name="표준 34 36 5 2 2" xfId="29863" xr:uid="{00000000-0005-0000-0000-0000009A0000}"/>
    <cellStyle name="표준 34 36 5 2 2 2" xfId="41623" xr:uid="{00000000-0005-0000-0000-0000019A0000}"/>
    <cellStyle name="표준 34 36 5 2 3" xfId="36486" xr:uid="{00000000-0005-0000-0000-0000029A0000}"/>
    <cellStyle name="표준 34 36 5 3" xfId="26872" xr:uid="{00000000-0005-0000-0000-0000039A0000}"/>
    <cellStyle name="표준 34 36 5 3 2" xfId="38644" xr:uid="{00000000-0005-0000-0000-0000049A0000}"/>
    <cellStyle name="표준 34 36 5 4" xfId="35559" xr:uid="{00000000-0005-0000-0000-0000059A0000}"/>
    <cellStyle name="표준 34 36 6" xfId="23921" xr:uid="{00000000-0005-0000-0000-0000069A0000}"/>
    <cellStyle name="표준 34 36 6 2" xfId="29145" xr:uid="{00000000-0005-0000-0000-0000079A0000}"/>
    <cellStyle name="표준 34 36 6 2 2" xfId="40905" xr:uid="{00000000-0005-0000-0000-0000089A0000}"/>
    <cellStyle name="표준 34 36 6 3" xfId="35768" xr:uid="{00000000-0005-0000-0000-0000099A0000}"/>
    <cellStyle name="표준 34 36 7" xfId="25743" xr:uid="{00000000-0005-0000-0000-00000A9A0000}"/>
    <cellStyle name="표준 34 36 7 2" xfId="37520" xr:uid="{00000000-0005-0000-0000-00000B9A0000}"/>
    <cellStyle name="표준 34 36 8" xfId="34844" xr:uid="{00000000-0005-0000-0000-00000C9A0000}"/>
    <cellStyle name="표준 34 37" xfId="9824" xr:uid="{00000000-0005-0000-0000-00000D9A0000}"/>
    <cellStyle name="표준 34 37 2" xfId="11330" xr:uid="{00000000-0005-0000-0000-00000E9A0000}"/>
    <cellStyle name="표준 34 37 2 2" xfId="24388" xr:uid="{00000000-0005-0000-0000-00000F9A0000}"/>
    <cellStyle name="표준 34 37 2 2 2" xfId="29612" xr:uid="{00000000-0005-0000-0000-0000109A0000}"/>
    <cellStyle name="표준 34 37 2 2 2 2" xfId="41372" xr:uid="{00000000-0005-0000-0000-0000119A0000}"/>
    <cellStyle name="표준 34 37 2 2 3" xfId="36235" xr:uid="{00000000-0005-0000-0000-0000129A0000}"/>
    <cellStyle name="표준 34 37 2 3" xfId="26469" xr:uid="{00000000-0005-0000-0000-0000139A0000}"/>
    <cellStyle name="표준 34 37 2 3 2" xfId="38241" xr:uid="{00000000-0005-0000-0000-0000149A0000}"/>
    <cellStyle name="표준 34 37 2 4" xfId="35309" xr:uid="{00000000-0005-0000-0000-0000159A0000}"/>
    <cellStyle name="표준 34 37 3" xfId="10512" xr:uid="{00000000-0005-0000-0000-0000169A0000}"/>
    <cellStyle name="표준 34 37 3 2" xfId="23997" xr:uid="{00000000-0005-0000-0000-0000179A0000}"/>
    <cellStyle name="표준 34 37 3 2 2" xfId="29221" xr:uid="{00000000-0005-0000-0000-0000189A0000}"/>
    <cellStyle name="표준 34 37 3 2 2 2" xfId="40981" xr:uid="{00000000-0005-0000-0000-0000199A0000}"/>
    <cellStyle name="표준 34 37 3 2 3" xfId="35844" xr:uid="{00000000-0005-0000-0000-00001A9A0000}"/>
    <cellStyle name="표준 34 37 3 3" xfId="25972" xr:uid="{00000000-0005-0000-0000-00001B9A0000}"/>
    <cellStyle name="표준 34 37 3 3 2" xfId="37747" xr:uid="{00000000-0005-0000-0000-00001C9A0000}"/>
    <cellStyle name="표준 34 37 3 4" xfId="34919" xr:uid="{00000000-0005-0000-0000-00001D9A0000}"/>
    <cellStyle name="표준 34 37 4" xfId="11773" xr:uid="{00000000-0005-0000-0000-00001E9A0000}"/>
    <cellStyle name="표준 34 37 4 2" xfId="24515" xr:uid="{00000000-0005-0000-0000-00001F9A0000}"/>
    <cellStyle name="표준 34 37 4 2 2" xfId="29739" xr:uid="{00000000-0005-0000-0000-0000209A0000}"/>
    <cellStyle name="표준 34 37 4 2 2 2" xfId="41499" xr:uid="{00000000-0005-0000-0000-0000219A0000}"/>
    <cellStyle name="표준 34 37 4 2 3" xfId="36362" xr:uid="{00000000-0005-0000-0000-0000229A0000}"/>
    <cellStyle name="표준 34 37 4 3" xfId="26672" xr:uid="{00000000-0005-0000-0000-0000239A0000}"/>
    <cellStyle name="표준 34 37 4 3 2" xfId="38444" xr:uid="{00000000-0005-0000-0000-0000249A0000}"/>
    <cellStyle name="표준 34 37 4 4" xfId="35436" xr:uid="{00000000-0005-0000-0000-0000259A0000}"/>
    <cellStyle name="표준 34 37 5" xfId="12303" xr:uid="{00000000-0005-0000-0000-0000269A0000}"/>
    <cellStyle name="표준 34 37 5 2" xfId="24640" xr:uid="{00000000-0005-0000-0000-0000279A0000}"/>
    <cellStyle name="표준 34 37 5 2 2" xfId="29864" xr:uid="{00000000-0005-0000-0000-0000289A0000}"/>
    <cellStyle name="표준 34 37 5 2 2 2" xfId="41624" xr:uid="{00000000-0005-0000-0000-0000299A0000}"/>
    <cellStyle name="표준 34 37 5 2 3" xfId="36487" xr:uid="{00000000-0005-0000-0000-00002A9A0000}"/>
    <cellStyle name="표준 34 37 5 3" xfId="26873" xr:uid="{00000000-0005-0000-0000-00002B9A0000}"/>
    <cellStyle name="표준 34 37 5 3 2" xfId="38645" xr:uid="{00000000-0005-0000-0000-00002C9A0000}"/>
    <cellStyle name="표준 34 37 5 4" xfId="35560" xr:uid="{00000000-0005-0000-0000-00002D9A0000}"/>
    <cellStyle name="표준 34 37 6" xfId="23922" xr:uid="{00000000-0005-0000-0000-00002E9A0000}"/>
    <cellStyle name="표준 34 37 6 2" xfId="29146" xr:uid="{00000000-0005-0000-0000-00002F9A0000}"/>
    <cellStyle name="표준 34 37 6 2 2" xfId="40906" xr:uid="{00000000-0005-0000-0000-0000309A0000}"/>
    <cellStyle name="표준 34 37 6 3" xfId="35769" xr:uid="{00000000-0005-0000-0000-0000319A0000}"/>
    <cellStyle name="표준 34 37 7" xfId="25744" xr:uid="{00000000-0005-0000-0000-0000329A0000}"/>
    <cellStyle name="표준 34 37 7 2" xfId="37521" xr:uid="{00000000-0005-0000-0000-0000339A0000}"/>
    <cellStyle name="표준 34 37 8" xfId="34845" xr:uid="{00000000-0005-0000-0000-0000349A0000}"/>
    <cellStyle name="표준 34 38" xfId="9825" xr:uid="{00000000-0005-0000-0000-0000359A0000}"/>
    <cellStyle name="표준 34 38 2" xfId="11332" xr:uid="{00000000-0005-0000-0000-0000369A0000}"/>
    <cellStyle name="표준 34 38 2 2" xfId="24390" xr:uid="{00000000-0005-0000-0000-0000379A0000}"/>
    <cellStyle name="표준 34 38 2 2 2" xfId="29614" xr:uid="{00000000-0005-0000-0000-0000389A0000}"/>
    <cellStyle name="표준 34 38 2 2 2 2" xfId="41374" xr:uid="{00000000-0005-0000-0000-0000399A0000}"/>
    <cellStyle name="표준 34 38 2 2 3" xfId="36237" xr:uid="{00000000-0005-0000-0000-00003A9A0000}"/>
    <cellStyle name="표준 34 38 2 3" xfId="26471" xr:uid="{00000000-0005-0000-0000-00003B9A0000}"/>
    <cellStyle name="표준 34 38 2 3 2" xfId="38243" xr:uid="{00000000-0005-0000-0000-00003C9A0000}"/>
    <cellStyle name="표준 34 38 2 4" xfId="35311" xr:uid="{00000000-0005-0000-0000-00003D9A0000}"/>
    <cellStyle name="표준 34 38 3" xfId="10510" xr:uid="{00000000-0005-0000-0000-00003E9A0000}"/>
    <cellStyle name="표준 34 38 3 2" xfId="23995" xr:uid="{00000000-0005-0000-0000-00003F9A0000}"/>
    <cellStyle name="표준 34 38 3 2 2" xfId="29219" xr:uid="{00000000-0005-0000-0000-0000409A0000}"/>
    <cellStyle name="표준 34 38 3 2 2 2" xfId="40979" xr:uid="{00000000-0005-0000-0000-0000419A0000}"/>
    <cellStyle name="표준 34 38 3 2 3" xfId="35842" xr:uid="{00000000-0005-0000-0000-0000429A0000}"/>
    <cellStyle name="표준 34 38 3 3" xfId="25970" xr:uid="{00000000-0005-0000-0000-0000439A0000}"/>
    <cellStyle name="표준 34 38 3 3 2" xfId="37745" xr:uid="{00000000-0005-0000-0000-0000449A0000}"/>
    <cellStyle name="표준 34 38 3 4" xfId="34917" xr:uid="{00000000-0005-0000-0000-0000459A0000}"/>
    <cellStyle name="표준 34 38 4" xfId="11775" xr:uid="{00000000-0005-0000-0000-0000469A0000}"/>
    <cellStyle name="표준 34 38 4 2" xfId="24517" xr:uid="{00000000-0005-0000-0000-0000479A0000}"/>
    <cellStyle name="표준 34 38 4 2 2" xfId="29741" xr:uid="{00000000-0005-0000-0000-0000489A0000}"/>
    <cellStyle name="표준 34 38 4 2 2 2" xfId="41501" xr:uid="{00000000-0005-0000-0000-0000499A0000}"/>
    <cellStyle name="표준 34 38 4 2 3" xfId="36364" xr:uid="{00000000-0005-0000-0000-00004A9A0000}"/>
    <cellStyle name="표준 34 38 4 3" xfId="26674" xr:uid="{00000000-0005-0000-0000-00004B9A0000}"/>
    <cellStyle name="표준 34 38 4 3 2" xfId="38446" xr:uid="{00000000-0005-0000-0000-00004C9A0000}"/>
    <cellStyle name="표준 34 38 4 4" xfId="35438" xr:uid="{00000000-0005-0000-0000-00004D9A0000}"/>
    <cellStyle name="표준 34 38 5" xfId="12305" xr:uid="{00000000-0005-0000-0000-00004E9A0000}"/>
    <cellStyle name="표준 34 38 5 2" xfId="24642" xr:uid="{00000000-0005-0000-0000-00004F9A0000}"/>
    <cellStyle name="표준 34 38 5 2 2" xfId="29866" xr:uid="{00000000-0005-0000-0000-0000509A0000}"/>
    <cellStyle name="표준 34 38 5 2 2 2" xfId="41626" xr:uid="{00000000-0005-0000-0000-0000519A0000}"/>
    <cellStyle name="표준 34 38 5 2 3" xfId="36489" xr:uid="{00000000-0005-0000-0000-0000529A0000}"/>
    <cellStyle name="표준 34 38 5 3" xfId="26875" xr:uid="{00000000-0005-0000-0000-0000539A0000}"/>
    <cellStyle name="표준 34 38 5 3 2" xfId="38647" xr:uid="{00000000-0005-0000-0000-0000549A0000}"/>
    <cellStyle name="표준 34 38 5 4" xfId="35562" xr:uid="{00000000-0005-0000-0000-0000559A0000}"/>
    <cellStyle name="표준 34 38 6" xfId="23923" xr:uid="{00000000-0005-0000-0000-0000569A0000}"/>
    <cellStyle name="표준 34 38 6 2" xfId="29147" xr:uid="{00000000-0005-0000-0000-0000579A0000}"/>
    <cellStyle name="표준 34 38 6 2 2" xfId="40907" xr:uid="{00000000-0005-0000-0000-0000589A0000}"/>
    <cellStyle name="표준 34 38 6 3" xfId="35770" xr:uid="{00000000-0005-0000-0000-0000599A0000}"/>
    <cellStyle name="표준 34 38 7" xfId="25745" xr:uid="{00000000-0005-0000-0000-00005A9A0000}"/>
    <cellStyle name="표준 34 38 7 2" xfId="37522" xr:uid="{00000000-0005-0000-0000-00005B9A0000}"/>
    <cellStyle name="표준 34 38 8" xfId="34846" xr:uid="{00000000-0005-0000-0000-00005C9A0000}"/>
    <cellStyle name="표준 34 39" xfId="11083" xr:uid="{00000000-0005-0000-0000-00005D9A0000}"/>
    <cellStyle name="표준 34 39 2" xfId="24243" xr:uid="{00000000-0005-0000-0000-00005E9A0000}"/>
    <cellStyle name="표준 34 39 2 2" xfId="29467" xr:uid="{00000000-0005-0000-0000-00005F9A0000}"/>
    <cellStyle name="표준 34 39 2 2 2" xfId="41227" xr:uid="{00000000-0005-0000-0000-0000609A0000}"/>
    <cellStyle name="표준 34 39 2 3" xfId="36090" xr:uid="{00000000-0005-0000-0000-0000619A0000}"/>
    <cellStyle name="표준 34 39 3" xfId="26300" xr:uid="{00000000-0005-0000-0000-0000629A0000}"/>
    <cellStyle name="표준 34 39 3 2" xfId="38072" xr:uid="{00000000-0005-0000-0000-0000639A0000}"/>
    <cellStyle name="표준 34 39 4" xfId="35165" xr:uid="{00000000-0005-0000-0000-0000649A0000}"/>
    <cellStyle name="표준 34 4" xfId="2133" xr:uid="{00000000-0005-0000-0000-0000659A0000}"/>
    <cellStyle name="표준 34 4 10" xfId="31414" xr:uid="{00000000-0005-0000-0000-0000669A0000}"/>
    <cellStyle name="표준 34 4 2" xfId="11103" xr:uid="{00000000-0005-0000-0000-0000679A0000}"/>
    <cellStyle name="표준 34 4 2 2" xfId="13001" xr:uid="{00000000-0005-0000-0000-0000689A0000}"/>
    <cellStyle name="표준 34 4 2 3" xfId="24261" xr:uid="{00000000-0005-0000-0000-0000699A0000}"/>
    <cellStyle name="표준 34 4 2 3 2" xfId="29485" xr:uid="{00000000-0005-0000-0000-00006A9A0000}"/>
    <cellStyle name="표준 34 4 2 3 2 2" xfId="41245" xr:uid="{00000000-0005-0000-0000-00006B9A0000}"/>
    <cellStyle name="표준 34 4 2 3 3" xfId="36108" xr:uid="{00000000-0005-0000-0000-00006C9A0000}"/>
    <cellStyle name="표준 34 4 2 4" xfId="26318" xr:uid="{00000000-0005-0000-0000-00006D9A0000}"/>
    <cellStyle name="표준 34 4 2 4 2" xfId="38090" xr:uid="{00000000-0005-0000-0000-00006E9A0000}"/>
    <cellStyle name="표준 34 4 2 5" xfId="35183" xr:uid="{00000000-0005-0000-0000-00006F9A0000}"/>
    <cellStyle name="표준 34 4 3" xfId="10740" xr:uid="{00000000-0005-0000-0000-0000709A0000}"/>
    <cellStyle name="표준 34 4 3 2" xfId="24124" xr:uid="{00000000-0005-0000-0000-0000719A0000}"/>
    <cellStyle name="표준 34 4 3 2 2" xfId="29348" xr:uid="{00000000-0005-0000-0000-0000729A0000}"/>
    <cellStyle name="표준 34 4 3 2 2 2" xfId="41108" xr:uid="{00000000-0005-0000-0000-0000739A0000}"/>
    <cellStyle name="표준 34 4 3 2 3" xfId="35971" xr:uid="{00000000-0005-0000-0000-0000749A0000}"/>
    <cellStyle name="표준 34 4 3 3" xfId="26124" xr:uid="{00000000-0005-0000-0000-0000759A0000}"/>
    <cellStyle name="표준 34 4 3 3 2" xfId="37899" xr:uid="{00000000-0005-0000-0000-0000769A0000}"/>
    <cellStyle name="표준 34 4 3 4" xfId="35046" xr:uid="{00000000-0005-0000-0000-0000779A0000}"/>
    <cellStyle name="표준 34 4 4" xfId="11679" xr:uid="{00000000-0005-0000-0000-0000789A0000}"/>
    <cellStyle name="표준 34 4 4 2" xfId="24431" xr:uid="{00000000-0005-0000-0000-0000799A0000}"/>
    <cellStyle name="표준 34 4 4 2 2" xfId="29655" xr:uid="{00000000-0005-0000-0000-00007A9A0000}"/>
    <cellStyle name="표준 34 4 4 2 2 2" xfId="41415" xr:uid="{00000000-0005-0000-0000-00007B9A0000}"/>
    <cellStyle name="표준 34 4 4 2 3" xfId="36278" xr:uid="{00000000-0005-0000-0000-00007C9A0000}"/>
    <cellStyle name="표준 34 4 4 3" xfId="26587" xr:uid="{00000000-0005-0000-0000-00007D9A0000}"/>
    <cellStyle name="표준 34 4 4 3 2" xfId="38359" xr:uid="{00000000-0005-0000-0000-00007E9A0000}"/>
    <cellStyle name="표준 34 4 4 4" xfId="35352" xr:uid="{00000000-0005-0000-0000-00007F9A0000}"/>
    <cellStyle name="표준 34 4 5" xfId="12209" xr:uid="{00000000-0005-0000-0000-0000809A0000}"/>
    <cellStyle name="표준 34 4 5 2" xfId="24556" xr:uid="{00000000-0005-0000-0000-0000819A0000}"/>
    <cellStyle name="표준 34 4 5 2 2" xfId="29780" xr:uid="{00000000-0005-0000-0000-0000829A0000}"/>
    <cellStyle name="표준 34 4 5 2 2 2" xfId="41540" xr:uid="{00000000-0005-0000-0000-0000839A0000}"/>
    <cellStyle name="표준 34 4 5 2 3" xfId="36403" xr:uid="{00000000-0005-0000-0000-0000849A0000}"/>
    <cellStyle name="표준 34 4 5 3" xfId="26788" xr:uid="{00000000-0005-0000-0000-0000859A0000}"/>
    <cellStyle name="표준 34 4 5 3 2" xfId="38560" xr:uid="{00000000-0005-0000-0000-0000869A0000}"/>
    <cellStyle name="표준 34 4 5 4" xfId="35476" xr:uid="{00000000-0005-0000-0000-0000879A0000}"/>
    <cellStyle name="표준 34 4 6" xfId="12952" xr:uid="{00000000-0005-0000-0000-0000889A0000}"/>
    <cellStyle name="표준 34 4 7" xfId="9826" xr:uid="{00000000-0005-0000-0000-0000899A0000}"/>
    <cellStyle name="표준 34 4 7 2" xfId="23924" xr:uid="{00000000-0005-0000-0000-00008A9A0000}"/>
    <cellStyle name="표준 34 4 7 2 2" xfId="29148" xr:uid="{00000000-0005-0000-0000-00008B9A0000}"/>
    <cellStyle name="표준 34 4 7 2 2 2" xfId="40908" xr:uid="{00000000-0005-0000-0000-00008C9A0000}"/>
    <cellStyle name="표준 34 4 7 2 3" xfId="35771" xr:uid="{00000000-0005-0000-0000-00008D9A0000}"/>
    <cellStyle name="표준 34 4 7 3" xfId="25746" xr:uid="{00000000-0005-0000-0000-00008E9A0000}"/>
    <cellStyle name="표준 34 4 7 3 2" xfId="37523" xr:uid="{00000000-0005-0000-0000-00008F9A0000}"/>
    <cellStyle name="표준 34 4 7 4" xfId="34847" xr:uid="{00000000-0005-0000-0000-0000909A0000}"/>
    <cellStyle name="표준 34 4 8" xfId="23738" xr:uid="{00000000-0005-0000-0000-0000919A0000}"/>
    <cellStyle name="표준 34 4 8 2" xfId="24672" xr:uid="{00000000-0005-0000-0000-0000929A0000}"/>
    <cellStyle name="표준 34 4 8 2 2" xfId="29896" xr:uid="{00000000-0005-0000-0000-0000939A0000}"/>
    <cellStyle name="표준 34 4 8 2 2 2" xfId="41656" xr:uid="{00000000-0005-0000-0000-0000949A0000}"/>
    <cellStyle name="표준 34 4 8 2 3" xfId="36519" xr:uid="{00000000-0005-0000-0000-0000959A0000}"/>
    <cellStyle name="표준 34 4 8 3" xfId="28980" xr:uid="{00000000-0005-0000-0000-0000969A0000}"/>
    <cellStyle name="표준 34 4 8 3 2" xfId="40740" xr:uid="{00000000-0005-0000-0000-0000979A0000}"/>
    <cellStyle name="표준 34 4 8 4" xfId="35612" xr:uid="{00000000-0005-0000-0000-0000989A0000}"/>
    <cellStyle name="표준 34 4 9" xfId="9456" xr:uid="{00000000-0005-0000-0000-0000999A0000}"/>
    <cellStyle name="표준 34 40" xfId="10757" xr:uid="{00000000-0005-0000-0000-00009A9A0000}"/>
    <cellStyle name="표준 34 40 2" xfId="24141" xr:uid="{00000000-0005-0000-0000-00009B9A0000}"/>
    <cellStyle name="표준 34 40 2 2" xfId="29365" xr:uid="{00000000-0005-0000-0000-00009C9A0000}"/>
    <cellStyle name="표준 34 40 2 2 2" xfId="41125" xr:uid="{00000000-0005-0000-0000-00009D9A0000}"/>
    <cellStyle name="표준 34 40 2 3" xfId="35988" xr:uid="{00000000-0005-0000-0000-00009E9A0000}"/>
    <cellStyle name="표준 34 40 3" xfId="26141" xr:uid="{00000000-0005-0000-0000-00009F9A0000}"/>
    <cellStyle name="표준 34 40 3 2" xfId="37916" xr:uid="{00000000-0005-0000-0000-0000A09A0000}"/>
    <cellStyle name="표준 34 40 4" xfId="35063" xr:uid="{00000000-0005-0000-0000-0000A19A0000}"/>
    <cellStyle name="표준 34 41" xfId="10926" xr:uid="{00000000-0005-0000-0000-0000A29A0000}"/>
    <cellStyle name="표준 34 41 2" xfId="24194" xr:uid="{00000000-0005-0000-0000-0000A39A0000}"/>
    <cellStyle name="표준 34 41 2 2" xfId="29418" xr:uid="{00000000-0005-0000-0000-0000A49A0000}"/>
    <cellStyle name="표준 34 41 2 2 2" xfId="41178" xr:uid="{00000000-0005-0000-0000-0000A59A0000}"/>
    <cellStyle name="표준 34 41 2 3" xfId="36041" xr:uid="{00000000-0005-0000-0000-0000A69A0000}"/>
    <cellStyle name="표준 34 41 3" xfId="26222" xr:uid="{00000000-0005-0000-0000-0000A79A0000}"/>
    <cellStyle name="표준 34 41 3 2" xfId="37995" xr:uid="{00000000-0005-0000-0000-0000A89A0000}"/>
    <cellStyle name="표준 34 41 4" xfId="35116" xr:uid="{00000000-0005-0000-0000-0000A99A0000}"/>
    <cellStyle name="표준 34 42" xfId="10915" xr:uid="{00000000-0005-0000-0000-0000AA9A0000}"/>
    <cellStyle name="표준 34 42 2" xfId="24191" xr:uid="{00000000-0005-0000-0000-0000AB9A0000}"/>
    <cellStyle name="표준 34 42 2 2" xfId="29415" xr:uid="{00000000-0005-0000-0000-0000AC9A0000}"/>
    <cellStyle name="표준 34 42 2 2 2" xfId="41175" xr:uid="{00000000-0005-0000-0000-0000AD9A0000}"/>
    <cellStyle name="표준 34 42 2 3" xfId="36038" xr:uid="{00000000-0005-0000-0000-0000AE9A0000}"/>
    <cellStyle name="표준 34 42 3" xfId="26217" xr:uid="{00000000-0005-0000-0000-0000AF9A0000}"/>
    <cellStyle name="표준 34 42 3 2" xfId="37990" xr:uid="{00000000-0005-0000-0000-0000B09A0000}"/>
    <cellStyle name="표준 34 42 4" xfId="35113" xr:uid="{00000000-0005-0000-0000-0000B19A0000}"/>
    <cellStyle name="표준 34 43" xfId="16035" xr:uid="{00000000-0005-0000-0000-0000B29A0000}"/>
    <cellStyle name="표준 34 44" xfId="23789" xr:uid="{00000000-0005-0000-0000-0000B39A0000}"/>
    <cellStyle name="표준 34 44 2" xfId="29013" xr:uid="{00000000-0005-0000-0000-0000B49A0000}"/>
    <cellStyle name="표준 34 44 2 2" xfId="40773" xr:uid="{00000000-0005-0000-0000-0000B59A0000}"/>
    <cellStyle name="표준 34 44 3" xfId="35636" xr:uid="{00000000-0005-0000-0000-0000B69A0000}"/>
    <cellStyle name="표준 34 45" xfId="24972" xr:uid="{00000000-0005-0000-0000-0000B79A0000}"/>
    <cellStyle name="표준 34 45 2" xfId="36771" xr:uid="{00000000-0005-0000-0000-0000B89A0000}"/>
    <cellStyle name="표준 34 46" xfId="30907" xr:uid="{00000000-0005-0000-0000-0000B99A0000}"/>
    <cellStyle name="표준 34 5" xfId="2942" xr:uid="{00000000-0005-0000-0000-0000BA9A0000}"/>
    <cellStyle name="표준 34 5 2" xfId="11262" xr:uid="{00000000-0005-0000-0000-0000BB9A0000}"/>
    <cellStyle name="표준 34 5 2 2" xfId="24320" xr:uid="{00000000-0005-0000-0000-0000BC9A0000}"/>
    <cellStyle name="표준 34 5 2 2 2" xfId="29544" xr:uid="{00000000-0005-0000-0000-0000BD9A0000}"/>
    <cellStyle name="표준 34 5 2 2 2 2" xfId="41304" xr:uid="{00000000-0005-0000-0000-0000BE9A0000}"/>
    <cellStyle name="표준 34 5 2 2 3" xfId="36167" xr:uid="{00000000-0005-0000-0000-0000BF9A0000}"/>
    <cellStyle name="표준 34 5 2 3" xfId="26401" xr:uid="{00000000-0005-0000-0000-0000C09A0000}"/>
    <cellStyle name="표준 34 5 2 3 2" xfId="38173" xr:uid="{00000000-0005-0000-0000-0000C19A0000}"/>
    <cellStyle name="표준 34 5 2 4" xfId="35241" xr:uid="{00000000-0005-0000-0000-0000C29A0000}"/>
    <cellStyle name="표준 34 5 3" xfId="10580" xr:uid="{00000000-0005-0000-0000-0000C39A0000}"/>
    <cellStyle name="표준 34 5 3 2" xfId="24065" xr:uid="{00000000-0005-0000-0000-0000C49A0000}"/>
    <cellStyle name="표준 34 5 3 2 2" xfId="29289" xr:uid="{00000000-0005-0000-0000-0000C59A0000}"/>
    <cellStyle name="표준 34 5 3 2 2 2" xfId="41049" xr:uid="{00000000-0005-0000-0000-0000C69A0000}"/>
    <cellStyle name="표준 34 5 3 2 3" xfId="35912" xr:uid="{00000000-0005-0000-0000-0000C79A0000}"/>
    <cellStyle name="표준 34 5 3 3" xfId="26040" xr:uid="{00000000-0005-0000-0000-0000C89A0000}"/>
    <cellStyle name="표준 34 5 3 3 2" xfId="37815" xr:uid="{00000000-0005-0000-0000-0000C99A0000}"/>
    <cellStyle name="표준 34 5 3 4" xfId="34987" xr:uid="{00000000-0005-0000-0000-0000CA9A0000}"/>
    <cellStyle name="표준 34 5 4" xfId="11707" xr:uid="{00000000-0005-0000-0000-0000CB9A0000}"/>
    <cellStyle name="표준 34 5 4 2" xfId="24449" xr:uid="{00000000-0005-0000-0000-0000CC9A0000}"/>
    <cellStyle name="표준 34 5 4 2 2" xfId="29673" xr:uid="{00000000-0005-0000-0000-0000CD9A0000}"/>
    <cellStyle name="표준 34 5 4 2 2 2" xfId="41433" xr:uid="{00000000-0005-0000-0000-0000CE9A0000}"/>
    <cellStyle name="표준 34 5 4 2 3" xfId="36296" xr:uid="{00000000-0005-0000-0000-0000CF9A0000}"/>
    <cellStyle name="표준 34 5 4 3" xfId="26606" xr:uid="{00000000-0005-0000-0000-0000D09A0000}"/>
    <cellStyle name="표준 34 5 4 3 2" xfId="38378" xr:uid="{00000000-0005-0000-0000-0000D19A0000}"/>
    <cellStyle name="표준 34 5 4 4" xfId="35370" xr:uid="{00000000-0005-0000-0000-0000D29A0000}"/>
    <cellStyle name="표준 34 5 5" xfId="12237" xr:uid="{00000000-0005-0000-0000-0000D39A0000}"/>
    <cellStyle name="표준 34 5 5 2" xfId="24574" xr:uid="{00000000-0005-0000-0000-0000D49A0000}"/>
    <cellStyle name="표준 34 5 5 2 2" xfId="29798" xr:uid="{00000000-0005-0000-0000-0000D59A0000}"/>
    <cellStyle name="표준 34 5 5 2 2 2" xfId="41558" xr:uid="{00000000-0005-0000-0000-0000D69A0000}"/>
    <cellStyle name="표준 34 5 5 2 3" xfId="36421" xr:uid="{00000000-0005-0000-0000-0000D79A0000}"/>
    <cellStyle name="표준 34 5 5 3" xfId="26807" xr:uid="{00000000-0005-0000-0000-0000D89A0000}"/>
    <cellStyle name="표준 34 5 5 3 2" xfId="38579" xr:uid="{00000000-0005-0000-0000-0000D99A0000}"/>
    <cellStyle name="표준 34 5 5 4" xfId="35494" xr:uid="{00000000-0005-0000-0000-0000DA9A0000}"/>
    <cellStyle name="표준 34 5 6" xfId="23925" xr:uid="{00000000-0005-0000-0000-0000DB9A0000}"/>
    <cellStyle name="표준 34 5 6 2" xfId="29149" xr:uid="{00000000-0005-0000-0000-0000DC9A0000}"/>
    <cellStyle name="표준 34 5 6 2 2" xfId="40909" xr:uid="{00000000-0005-0000-0000-0000DD9A0000}"/>
    <cellStyle name="표준 34 5 6 3" xfId="35772" xr:uid="{00000000-0005-0000-0000-0000DE9A0000}"/>
    <cellStyle name="표준 34 5 7" xfId="9827" xr:uid="{00000000-0005-0000-0000-0000DF9A0000}"/>
    <cellStyle name="표준 34 5 7 2" xfId="34848" xr:uid="{00000000-0005-0000-0000-0000E09A0000}"/>
    <cellStyle name="표준 34 5 8" xfId="25747" xr:uid="{00000000-0005-0000-0000-0000E19A0000}"/>
    <cellStyle name="표준 34 5 8 2" xfId="37524" xr:uid="{00000000-0005-0000-0000-0000E29A0000}"/>
    <cellStyle name="표준 34 6" xfId="9828" xr:uid="{00000000-0005-0000-0000-0000E39A0000}"/>
    <cellStyle name="표준 34 6 2" xfId="11108" xr:uid="{00000000-0005-0000-0000-0000E49A0000}"/>
    <cellStyle name="표준 34 6 2 2" xfId="24266" xr:uid="{00000000-0005-0000-0000-0000E59A0000}"/>
    <cellStyle name="표준 34 6 2 2 2" xfId="29490" xr:uid="{00000000-0005-0000-0000-0000E69A0000}"/>
    <cellStyle name="표준 34 6 2 2 2 2" xfId="41250" xr:uid="{00000000-0005-0000-0000-0000E79A0000}"/>
    <cellStyle name="표준 34 6 2 2 3" xfId="36113" xr:uid="{00000000-0005-0000-0000-0000E89A0000}"/>
    <cellStyle name="표준 34 6 2 3" xfId="26323" xr:uid="{00000000-0005-0000-0000-0000E99A0000}"/>
    <cellStyle name="표준 34 6 2 3 2" xfId="38095" xr:uid="{00000000-0005-0000-0000-0000EA9A0000}"/>
    <cellStyle name="표준 34 6 2 4" xfId="35188" xr:uid="{00000000-0005-0000-0000-0000EB9A0000}"/>
    <cellStyle name="표준 34 6 3" xfId="10735" xr:uid="{00000000-0005-0000-0000-0000EC9A0000}"/>
    <cellStyle name="표준 34 6 3 2" xfId="24119" xr:uid="{00000000-0005-0000-0000-0000ED9A0000}"/>
    <cellStyle name="표준 34 6 3 2 2" xfId="29343" xr:uid="{00000000-0005-0000-0000-0000EE9A0000}"/>
    <cellStyle name="표준 34 6 3 2 2 2" xfId="41103" xr:uid="{00000000-0005-0000-0000-0000EF9A0000}"/>
    <cellStyle name="표준 34 6 3 2 3" xfId="35966" xr:uid="{00000000-0005-0000-0000-0000F09A0000}"/>
    <cellStyle name="표준 34 6 3 3" xfId="26119" xr:uid="{00000000-0005-0000-0000-0000F19A0000}"/>
    <cellStyle name="표준 34 6 3 3 2" xfId="37894" xr:uid="{00000000-0005-0000-0000-0000F29A0000}"/>
    <cellStyle name="표준 34 6 3 4" xfId="35041" xr:uid="{00000000-0005-0000-0000-0000F39A0000}"/>
    <cellStyle name="표준 34 6 4" xfId="11685" xr:uid="{00000000-0005-0000-0000-0000F49A0000}"/>
    <cellStyle name="표준 34 6 4 2" xfId="24436" xr:uid="{00000000-0005-0000-0000-0000F59A0000}"/>
    <cellStyle name="표준 34 6 4 2 2" xfId="29660" xr:uid="{00000000-0005-0000-0000-0000F69A0000}"/>
    <cellStyle name="표준 34 6 4 2 2 2" xfId="41420" xr:uid="{00000000-0005-0000-0000-0000F79A0000}"/>
    <cellStyle name="표준 34 6 4 2 3" xfId="36283" xr:uid="{00000000-0005-0000-0000-0000F89A0000}"/>
    <cellStyle name="표준 34 6 4 3" xfId="26593" xr:uid="{00000000-0005-0000-0000-0000F99A0000}"/>
    <cellStyle name="표준 34 6 4 3 2" xfId="38365" xr:uid="{00000000-0005-0000-0000-0000FA9A0000}"/>
    <cellStyle name="표준 34 6 4 4" xfId="35357" xr:uid="{00000000-0005-0000-0000-0000FB9A0000}"/>
    <cellStyle name="표준 34 6 5" xfId="12215" xr:uid="{00000000-0005-0000-0000-0000FC9A0000}"/>
    <cellStyle name="표준 34 6 5 2" xfId="24561" xr:uid="{00000000-0005-0000-0000-0000FD9A0000}"/>
    <cellStyle name="표준 34 6 5 2 2" xfId="29785" xr:uid="{00000000-0005-0000-0000-0000FE9A0000}"/>
    <cellStyle name="표준 34 6 5 2 2 2" xfId="41545" xr:uid="{00000000-0005-0000-0000-0000FF9A0000}"/>
    <cellStyle name="표준 34 6 5 2 3" xfId="36408" xr:uid="{00000000-0005-0000-0000-0000009B0000}"/>
    <cellStyle name="표준 34 6 5 3" xfId="26794" xr:uid="{00000000-0005-0000-0000-0000019B0000}"/>
    <cellStyle name="표준 34 6 5 3 2" xfId="38566" xr:uid="{00000000-0005-0000-0000-0000029B0000}"/>
    <cellStyle name="표준 34 6 5 4" xfId="35481" xr:uid="{00000000-0005-0000-0000-0000039B0000}"/>
    <cellStyle name="표준 34 6 6" xfId="23926" xr:uid="{00000000-0005-0000-0000-0000049B0000}"/>
    <cellStyle name="표준 34 6 6 2" xfId="29150" xr:uid="{00000000-0005-0000-0000-0000059B0000}"/>
    <cellStyle name="표준 34 6 6 2 2" xfId="40910" xr:uid="{00000000-0005-0000-0000-0000069B0000}"/>
    <cellStyle name="표준 34 6 6 3" xfId="35773" xr:uid="{00000000-0005-0000-0000-0000079B0000}"/>
    <cellStyle name="표준 34 6 7" xfId="25748" xr:uid="{00000000-0005-0000-0000-0000089B0000}"/>
    <cellStyle name="표준 34 6 7 2" xfId="37525" xr:uid="{00000000-0005-0000-0000-0000099B0000}"/>
    <cellStyle name="표준 34 6 8" xfId="34849" xr:uid="{00000000-0005-0000-0000-00000A9B0000}"/>
    <cellStyle name="표준 34 7" xfId="9829" xr:uid="{00000000-0005-0000-0000-00000B9B0000}"/>
    <cellStyle name="표준 34 7 2" xfId="11259" xr:uid="{00000000-0005-0000-0000-00000C9B0000}"/>
    <cellStyle name="표준 34 7 2 2" xfId="24317" xr:uid="{00000000-0005-0000-0000-00000D9B0000}"/>
    <cellStyle name="표준 34 7 2 2 2" xfId="29541" xr:uid="{00000000-0005-0000-0000-00000E9B0000}"/>
    <cellStyle name="표준 34 7 2 2 2 2" xfId="41301" xr:uid="{00000000-0005-0000-0000-00000F9B0000}"/>
    <cellStyle name="표준 34 7 2 2 3" xfId="36164" xr:uid="{00000000-0005-0000-0000-0000109B0000}"/>
    <cellStyle name="표준 34 7 2 3" xfId="26398" xr:uid="{00000000-0005-0000-0000-0000119B0000}"/>
    <cellStyle name="표준 34 7 2 3 2" xfId="38170" xr:uid="{00000000-0005-0000-0000-0000129B0000}"/>
    <cellStyle name="표준 34 7 2 4" xfId="35238" xr:uid="{00000000-0005-0000-0000-0000139B0000}"/>
    <cellStyle name="표준 34 7 3" xfId="10583" xr:uid="{00000000-0005-0000-0000-0000149B0000}"/>
    <cellStyle name="표준 34 7 3 2" xfId="24068" xr:uid="{00000000-0005-0000-0000-0000159B0000}"/>
    <cellStyle name="표준 34 7 3 2 2" xfId="29292" xr:uid="{00000000-0005-0000-0000-0000169B0000}"/>
    <cellStyle name="표준 34 7 3 2 2 2" xfId="41052" xr:uid="{00000000-0005-0000-0000-0000179B0000}"/>
    <cellStyle name="표준 34 7 3 2 3" xfId="35915" xr:uid="{00000000-0005-0000-0000-0000189B0000}"/>
    <cellStyle name="표준 34 7 3 3" xfId="26043" xr:uid="{00000000-0005-0000-0000-0000199B0000}"/>
    <cellStyle name="표준 34 7 3 3 2" xfId="37818" xr:uid="{00000000-0005-0000-0000-00001A9B0000}"/>
    <cellStyle name="표준 34 7 3 4" xfId="34990" xr:uid="{00000000-0005-0000-0000-00001B9B0000}"/>
    <cellStyle name="표준 34 7 4" xfId="11062" xr:uid="{00000000-0005-0000-0000-00001C9B0000}"/>
    <cellStyle name="표준 34 7 4 2" xfId="24237" xr:uid="{00000000-0005-0000-0000-00001D9B0000}"/>
    <cellStyle name="표준 34 7 4 2 2" xfId="29461" xr:uid="{00000000-0005-0000-0000-00001E9B0000}"/>
    <cellStyle name="표준 34 7 4 2 2 2" xfId="41221" xr:uid="{00000000-0005-0000-0000-00001F9B0000}"/>
    <cellStyle name="표준 34 7 4 2 3" xfId="36084" xr:uid="{00000000-0005-0000-0000-0000209B0000}"/>
    <cellStyle name="표준 34 7 4 3" xfId="26292" xr:uid="{00000000-0005-0000-0000-0000219B0000}"/>
    <cellStyle name="표준 34 7 4 3 2" xfId="38064" xr:uid="{00000000-0005-0000-0000-0000229B0000}"/>
    <cellStyle name="표준 34 7 4 4" xfId="35159" xr:uid="{00000000-0005-0000-0000-0000239B0000}"/>
    <cellStyle name="표준 34 7 5" xfId="10779" xr:uid="{00000000-0005-0000-0000-0000249B0000}"/>
    <cellStyle name="표준 34 7 5 2" xfId="24148" xr:uid="{00000000-0005-0000-0000-0000259B0000}"/>
    <cellStyle name="표준 34 7 5 2 2" xfId="29372" xr:uid="{00000000-0005-0000-0000-0000269B0000}"/>
    <cellStyle name="표준 34 7 5 2 2 2" xfId="41132" xr:uid="{00000000-0005-0000-0000-0000279B0000}"/>
    <cellStyle name="표준 34 7 5 2 3" xfId="35995" xr:uid="{00000000-0005-0000-0000-0000289B0000}"/>
    <cellStyle name="표준 34 7 5 3" xfId="26152" xr:uid="{00000000-0005-0000-0000-0000299B0000}"/>
    <cellStyle name="표준 34 7 5 3 2" xfId="37926" xr:uid="{00000000-0005-0000-0000-00002A9B0000}"/>
    <cellStyle name="표준 34 7 5 4" xfId="35070" xr:uid="{00000000-0005-0000-0000-00002B9B0000}"/>
    <cellStyle name="표준 34 7 6" xfId="23927" xr:uid="{00000000-0005-0000-0000-00002C9B0000}"/>
    <cellStyle name="표준 34 7 6 2" xfId="29151" xr:uid="{00000000-0005-0000-0000-00002D9B0000}"/>
    <cellStyle name="표준 34 7 6 2 2" xfId="40911" xr:uid="{00000000-0005-0000-0000-00002E9B0000}"/>
    <cellStyle name="표준 34 7 6 3" xfId="35774" xr:uid="{00000000-0005-0000-0000-00002F9B0000}"/>
    <cellStyle name="표준 34 7 7" xfId="25749" xr:uid="{00000000-0005-0000-0000-0000309B0000}"/>
    <cellStyle name="표준 34 7 7 2" xfId="37526" xr:uid="{00000000-0005-0000-0000-0000319B0000}"/>
    <cellStyle name="표준 34 7 8" xfId="34850" xr:uid="{00000000-0005-0000-0000-0000329B0000}"/>
    <cellStyle name="표준 34 8" xfId="9830" xr:uid="{00000000-0005-0000-0000-0000339B0000}"/>
    <cellStyle name="표준 34 8 2" xfId="11111" xr:uid="{00000000-0005-0000-0000-0000349B0000}"/>
    <cellStyle name="표준 34 8 2 2" xfId="24269" xr:uid="{00000000-0005-0000-0000-0000359B0000}"/>
    <cellStyle name="표준 34 8 2 2 2" xfId="29493" xr:uid="{00000000-0005-0000-0000-0000369B0000}"/>
    <cellStyle name="표준 34 8 2 2 2 2" xfId="41253" xr:uid="{00000000-0005-0000-0000-0000379B0000}"/>
    <cellStyle name="표준 34 8 2 2 3" xfId="36116" xr:uid="{00000000-0005-0000-0000-0000389B0000}"/>
    <cellStyle name="표준 34 8 2 3" xfId="26326" xr:uid="{00000000-0005-0000-0000-0000399B0000}"/>
    <cellStyle name="표준 34 8 2 3 2" xfId="38098" xr:uid="{00000000-0005-0000-0000-00003A9B0000}"/>
    <cellStyle name="표준 34 8 2 4" xfId="35191" xr:uid="{00000000-0005-0000-0000-00003B9B0000}"/>
    <cellStyle name="표준 34 8 3" xfId="10732" xr:uid="{00000000-0005-0000-0000-00003C9B0000}"/>
    <cellStyle name="표준 34 8 3 2" xfId="24116" xr:uid="{00000000-0005-0000-0000-00003D9B0000}"/>
    <cellStyle name="표준 34 8 3 2 2" xfId="29340" xr:uid="{00000000-0005-0000-0000-00003E9B0000}"/>
    <cellStyle name="표준 34 8 3 2 2 2" xfId="41100" xr:uid="{00000000-0005-0000-0000-00003F9B0000}"/>
    <cellStyle name="표준 34 8 3 2 3" xfId="35963" xr:uid="{00000000-0005-0000-0000-0000409B0000}"/>
    <cellStyle name="표준 34 8 3 3" xfId="26116" xr:uid="{00000000-0005-0000-0000-0000419B0000}"/>
    <cellStyle name="표준 34 8 3 3 2" xfId="37891" xr:uid="{00000000-0005-0000-0000-0000429B0000}"/>
    <cellStyle name="표준 34 8 3 4" xfId="35038" xr:uid="{00000000-0005-0000-0000-0000439B0000}"/>
    <cellStyle name="표준 34 8 4" xfId="11688" xr:uid="{00000000-0005-0000-0000-0000449B0000}"/>
    <cellStyle name="표준 34 8 4 2" xfId="24439" xr:uid="{00000000-0005-0000-0000-0000459B0000}"/>
    <cellStyle name="표준 34 8 4 2 2" xfId="29663" xr:uid="{00000000-0005-0000-0000-0000469B0000}"/>
    <cellStyle name="표준 34 8 4 2 2 2" xfId="41423" xr:uid="{00000000-0005-0000-0000-0000479B0000}"/>
    <cellStyle name="표준 34 8 4 2 3" xfId="36286" xr:uid="{00000000-0005-0000-0000-0000489B0000}"/>
    <cellStyle name="표준 34 8 4 3" xfId="26596" xr:uid="{00000000-0005-0000-0000-0000499B0000}"/>
    <cellStyle name="표준 34 8 4 3 2" xfId="38368" xr:uid="{00000000-0005-0000-0000-00004A9B0000}"/>
    <cellStyle name="표준 34 8 4 4" xfId="35360" xr:uid="{00000000-0005-0000-0000-00004B9B0000}"/>
    <cellStyle name="표준 34 8 5" xfId="12218" xr:uid="{00000000-0005-0000-0000-00004C9B0000}"/>
    <cellStyle name="표준 34 8 5 2" xfId="24564" xr:uid="{00000000-0005-0000-0000-00004D9B0000}"/>
    <cellStyle name="표준 34 8 5 2 2" xfId="29788" xr:uid="{00000000-0005-0000-0000-00004E9B0000}"/>
    <cellStyle name="표준 34 8 5 2 2 2" xfId="41548" xr:uid="{00000000-0005-0000-0000-00004F9B0000}"/>
    <cellStyle name="표준 34 8 5 2 3" xfId="36411" xr:uid="{00000000-0005-0000-0000-0000509B0000}"/>
    <cellStyle name="표준 34 8 5 3" xfId="26797" xr:uid="{00000000-0005-0000-0000-0000519B0000}"/>
    <cellStyle name="표준 34 8 5 3 2" xfId="38569" xr:uid="{00000000-0005-0000-0000-0000529B0000}"/>
    <cellStyle name="표준 34 8 5 4" xfId="35484" xr:uid="{00000000-0005-0000-0000-0000539B0000}"/>
    <cellStyle name="표준 34 8 6" xfId="23928" xr:uid="{00000000-0005-0000-0000-0000549B0000}"/>
    <cellStyle name="표준 34 8 6 2" xfId="29152" xr:uid="{00000000-0005-0000-0000-0000559B0000}"/>
    <cellStyle name="표준 34 8 6 2 2" xfId="40912" xr:uid="{00000000-0005-0000-0000-0000569B0000}"/>
    <cellStyle name="표준 34 8 6 3" xfId="35775" xr:uid="{00000000-0005-0000-0000-0000579B0000}"/>
    <cellStyle name="표준 34 8 7" xfId="25750" xr:uid="{00000000-0005-0000-0000-0000589B0000}"/>
    <cellStyle name="표준 34 8 7 2" xfId="37527" xr:uid="{00000000-0005-0000-0000-0000599B0000}"/>
    <cellStyle name="표준 34 8 8" xfId="34851" xr:uid="{00000000-0005-0000-0000-00005A9B0000}"/>
    <cellStyle name="표준 34 9" xfId="9831" xr:uid="{00000000-0005-0000-0000-00005B9B0000}"/>
    <cellStyle name="표준 34 9 2" xfId="11256" xr:uid="{00000000-0005-0000-0000-00005C9B0000}"/>
    <cellStyle name="표준 34 9 2 2" xfId="24314" xr:uid="{00000000-0005-0000-0000-00005D9B0000}"/>
    <cellStyle name="표준 34 9 2 2 2" xfId="29538" xr:uid="{00000000-0005-0000-0000-00005E9B0000}"/>
    <cellStyle name="표준 34 9 2 2 2 2" xfId="41298" xr:uid="{00000000-0005-0000-0000-00005F9B0000}"/>
    <cellStyle name="표준 34 9 2 2 3" xfId="36161" xr:uid="{00000000-0005-0000-0000-0000609B0000}"/>
    <cellStyle name="표준 34 9 2 3" xfId="26395" xr:uid="{00000000-0005-0000-0000-0000619B0000}"/>
    <cellStyle name="표준 34 9 2 3 2" xfId="38167" xr:uid="{00000000-0005-0000-0000-0000629B0000}"/>
    <cellStyle name="표준 34 9 2 4" xfId="35235" xr:uid="{00000000-0005-0000-0000-0000639B0000}"/>
    <cellStyle name="표준 34 9 3" xfId="10586" xr:uid="{00000000-0005-0000-0000-0000649B0000}"/>
    <cellStyle name="표준 34 9 3 2" xfId="24071" xr:uid="{00000000-0005-0000-0000-0000659B0000}"/>
    <cellStyle name="표준 34 9 3 2 2" xfId="29295" xr:uid="{00000000-0005-0000-0000-0000669B0000}"/>
    <cellStyle name="표준 34 9 3 2 2 2" xfId="41055" xr:uid="{00000000-0005-0000-0000-0000679B0000}"/>
    <cellStyle name="표준 34 9 3 2 3" xfId="35918" xr:uid="{00000000-0005-0000-0000-0000689B0000}"/>
    <cellStyle name="표준 34 9 3 3" xfId="26046" xr:uid="{00000000-0005-0000-0000-0000699B0000}"/>
    <cellStyle name="표준 34 9 3 3 2" xfId="37821" xr:uid="{00000000-0005-0000-0000-00006A9B0000}"/>
    <cellStyle name="표준 34 9 3 4" xfId="34993" xr:uid="{00000000-0005-0000-0000-00006B9B0000}"/>
    <cellStyle name="표준 34 9 4" xfId="11059" xr:uid="{00000000-0005-0000-0000-00006C9B0000}"/>
    <cellStyle name="표준 34 9 4 2" xfId="24234" xr:uid="{00000000-0005-0000-0000-00006D9B0000}"/>
    <cellStyle name="표준 34 9 4 2 2" xfId="29458" xr:uid="{00000000-0005-0000-0000-00006E9B0000}"/>
    <cellStyle name="표준 34 9 4 2 2 2" xfId="41218" xr:uid="{00000000-0005-0000-0000-00006F9B0000}"/>
    <cellStyle name="표준 34 9 4 2 3" xfId="36081" xr:uid="{00000000-0005-0000-0000-0000709B0000}"/>
    <cellStyle name="표준 34 9 4 3" xfId="26289" xr:uid="{00000000-0005-0000-0000-0000719B0000}"/>
    <cellStyle name="표준 34 9 4 3 2" xfId="38061" xr:uid="{00000000-0005-0000-0000-0000729B0000}"/>
    <cellStyle name="표준 34 9 4 4" xfId="35156" xr:uid="{00000000-0005-0000-0000-0000739B0000}"/>
    <cellStyle name="표준 34 9 5" xfId="10782" xr:uid="{00000000-0005-0000-0000-0000749B0000}"/>
    <cellStyle name="표준 34 9 5 2" xfId="24151" xr:uid="{00000000-0005-0000-0000-0000759B0000}"/>
    <cellStyle name="표준 34 9 5 2 2" xfId="29375" xr:uid="{00000000-0005-0000-0000-0000769B0000}"/>
    <cellStyle name="표준 34 9 5 2 2 2" xfId="41135" xr:uid="{00000000-0005-0000-0000-0000779B0000}"/>
    <cellStyle name="표준 34 9 5 2 3" xfId="35998" xr:uid="{00000000-0005-0000-0000-0000789B0000}"/>
    <cellStyle name="표준 34 9 5 3" xfId="26155" xr:uid="{00000000-0005-0000-0000-0000799B0000}"/>
    <cellStyle name="표준 34 9 5 3 2" xfId="37929" xr:uid="{00000000-0005-0000-0000-00007A9B0000}"/>
    <cellStyle name="표준 34 9 5 4" xfId="35073" xr:uid="{00000000-0005-0000-0000-00007B9B0000}"/>
    <cellStyle name="표준 34 9 6" xfId="23929" xr:uid="{00000000-0005-0000-0000-00007C9B0000}"/>
    <cellStyle name="표준 34 9 6 2" xfId="29153" xr:uid="{00000000-0005-0000-0000-00007D9B0000}"/>
    <cellStyle name="표준 34 9 6 2 2" xfId="40913" xr:uid="{00000000-0005-0000-0000-00007E9B0000}"/>
    <cellStyle name="표준 34 9 6 3" xfId="35776" xr:uid="{00000000-0005-0000-0000-00007F9B0000}"/>
    <cellStyle name="표준 34 9 7" xfId="25751" xr:uid="{00000000-0005-0000-0000-0000809B0000}"/>
    <cellStyle name="표준 34 9 7 2" xfId="37528" xr:uid="{00000000-0005-0000-0000-0000819B0000}"/>
    <cellStyle name="표준 34 9 8" xfId="34852" xr:uid="{00000000-0005-0000-0000-0000829B0000}"/>
    <cellStyle name="표준 35" xfId="2943" xr:uid="{00000000-0005-0000-0000-0000839B0000}"/>
    <cellStyle name="표준 35 2" xfId="9457" xr:uid="{00000000-0005-0000-0000-0000849B0000}"/>
    <cellStyle name="표준 35 3" xfId="9458" xr:uid="{00000000-0005-0000-0000-0000859B0000}"/>
    <cellStyle name="표준 35 3 2" xfId="23751" xr:uid="{00000000-0005-0000-0000-0000869B0000}"/>
    <cellStyle name="표준 35 4" xfId="9459" xr:uid="{00000000-0005-0000-0000-0000879B0000}"/>
    <cellStyle name="표준 35 5" xfId="9619" xr:uid="{00000000-0005-0000-0000-0000889B0000}"/>
    <cellStyle name="표준 35 6" xfId="23649" xr:uid="{00000000-0005-0000-0000-0000899B0000}"/>
    <cellStyle name="표준 36" xfId="2944" xr:uid="{00000000-0005-0000-0000-00008A9B0000}"/>
    <cellStyle name="표준 36 2" xfId="9461" xr:uid="{00000000-0005-0000-0000-00008B9B0000}"/>
    <cellStyle name="표준 36 2 2" xfId="23753" xr:uid="{00000000-0005-0000-0000-00008C9B0000}"/>
    <cellStyle name="표준 36 3" xfId="9462" xr:uid="{00000000-0005-0000-0000-00008D9B0000}"/>
    <cellStyle name="표준 36 4" xfId="9463" xr:uid="{00000000-0005-0000-0000-00008E9B0000}"/>
    <cellStyle name="표준 36 5" xfId="23650" xr:uid="{00000000-0005-0000-0000-00008F9B0000}"/>
    <cellStyle name="표준 36 6" xfId="9460" xr:uid="{00000000-0005-0000-0000-0000909B0000}"/>
    <cellStyle name="표준 37" xfId="1589" xr:uid="{00000000-0005-0000-0000-0000919B0000}"/>
    <cellStyle name="표준 37 2" xfId="2168" xr:uid="{00000000-0005-0000-0000-0000929B0000}"/>
    <cellStyle name="표준 37 2 2" xfId="9465" xr:uid="{00000000-0005-0000-0000-0000939B0000}"/>
    <cellStyle name="표준 37 2 3" xfId="25619" xr:uid="{00000000-0005-0000-0000-0000949B0000}"/>
    <cellStyle name="표준 37 2 3 2" xfId="37396" xr:uid="{00000000-0005-0000-0000-0000959B0000}"/>
    <cellStyle name="표준 37 2 4" xfId="31445" xr:uid="{00000000-0005-0000-0000-0000969B0000}"/>
    <cellStyle name="표준 37 3" xfId="2227" xr:uid="{00000000-0005-0000-0000-0000979B0000}"/>
    <cellStyle name="표준 37 3 2" xfId="9466" xr:uid="{00000000-0005-0000-0000-0000989B0000}"/>
    <cellStyle name="표준 37 3 3" xfId="26767" xr:uid="{00000000-0005-0000-0000-0000999B0000}"/>
    <cellStyle name="표준 37 3 3 2" xfId="38539" xr:uid="{00000000-0005-0000-0000-00009A9B0000}"/>
    <cellStyle name="표준 37 3 4" xfId="31499" xr:uid="{00000000-0005-0000-0000-00009B9B0000}"/>
    <cellStyle name="표준 37 4" xfId="2134" xr:uid="{00000000-0005-0000-0000-00009C9B0000}"/>
    <cellStyle name="표준 37 4 2" xfId="16036" xr:uid="{00000000-0005-0000-0000-00009D9B0000}"/>
    <cellStyle name="표준 37 4 3" xfId="27170" xr:uid="{00000000-0005-0000-0000-00009E9B0000}"/>
    <cellStyle name="표준 37 4 3 2" xfId="38940" xr:uid="{00000000-0005-0000-0000-00009F9B0000}"/>
    <cellStyle name="표준 37 4 4" xfId="31415" xr:uid="{00000000-0005-0000-0000-0000A09B0000}"/>
    <cellStyle name="표준 37 5" xfId="2945" xr:uid="{00000000-0005-0000-0000-0000A19B0000}"/>
    <cellStyle name="표준 37 6" xfId="9464" xr:uid="{00000000-0005-0000-0000-0000A29B0000}"/>
    <cellStyle name="표준 37 7" xfId="27816" xr:uid="{00000000-0005-0000-0000-0000A39B0000}"/>
    <cellStyle name="표준 37 7 2" xfId="39579" xr:uid="{00000000-0005-0000-0000-0000A49B0000}"/>
    <cellStyle name="표준 37 8" xfId="30908" xr:uid="{00000000-0005-0000-0000-0000A59B0000}"/>
    <cellStyle name="표준 38" xfId="1590" xr:uid="{00000000-0005-0000-0000-0000A69B0000}"/>
    <cellStyle name="표준 38 2" xfId="2169" xr:uid="{00000000-0005-0000-0000-0000A79B0000}"/>
    <cellStyle name="표준 38 2 2" xfId="23755" xr:uid="{00000000-0005-0000-0000-0000A89B0000}"/>
    <cellStyle name="표준 38 2 3" xfId="26923" xr:uid="{00000000-0005-0000-0000-0000A99B0000}"/>
    <cellStyle name="표준 38 2 3 2" xfId="38694" xr:uid="{00000000-0005-0000-0000-0000AA9B0000}"/>
    <cellStyle name="표준 38 2 4" xfId="31446" xr:uid="{00000000-0005-0000-0000-0000AB9B0000}"/>
    <cellStyle name="표준 38 3" xfId="2228" xr:uid="{00000000-0005-0000-0000-0000AC9B0000}"/>
    <cellStyle name="표준 38 3 2" xfId="29970" xr:uid="{00000000-0005-0000-0000-0000AD9B0000}"/>
    <cellStyle name="표준 38 3 2 2" xfId="41730" xr:uid="{00000000-0005-0000-0000-0000AE9B0000}"/>
    <cellStyle name="표준 38 3 3" xfId="31500" xr:uid="{00000000-0005-0000-0000-0000AF9B0000}"/>
    <cellStyle name="표준 38 4" xfId="2135" xr:uid="{00000000-0005-0000-0000-0000B09B0000}"/>
    <cellStyle name="표준 38 4 2" xfId="30194" xr:uid="{00000000-0005-0000-0000-0000B19B0000}"/>
    <cellStyle name="표준 38 4 2 2" xfId="41951" xr:uid="{00000000-0005-0000-0000-0000B29B0000}"/>
    <cellStyle name="표준 38 4 3" xfId="31416" xr:uid="{00000000-0005-0000-0000-0000B39B0000}"/>
    <cellStyle name="표준 38 5" xfId="2946" xr:uid="{00000000-0005-0000-0000-0000B49B0000}"/>
    <cellStyle name="표준 38 6" xfId="27817" xr:uid="{00000000-0005-0000-0000-0000B59B0000}"/>
    <cellStyle name="표준 38 6 2" xfId="39580" xr:uid="{00000000-0005-0000-0000-0000B69B0000}"/>
    <cellStyle name="표준 38 7" xfId="30909" xr:uid="{00000000-0005-0000-0000-0000B79B0000}"/>
    <cellStyle name="표준 39" xfId="1591" xr:uid="{00000000-0005-0000-0000-0000B89B0000}"/>
    <cellStyle name="표준 39 10" xfId="30910" xr:uid="{00000000-0005-0000-0000-0000B99B0000}"/>
    <cellStyle name="표준 39 2" xfId="2170" xr:uid="{00000000-0005-0000-0000-0000BA9B0000}"/>
    <cellStyle name="표준 39 2 2" xfId="4374" xr:uid="{00000000-0005-0000-0000-0000BB9B0000}"/>
    <cellStyle name="표준 39 2 2 2" xfId="4370" xr:uid="{00000000-0005-0000-0000-0000BC9B0000}"/>
    <cellStyle name="표준 39 2 2 2 2" xfId="6474" xr:uid="{00000000-0005-0000-0000-0000BD9B0000}"/>
    <cellStyle name="표준 39 2 2 2 2 2" xfId="23788" xr:uid="{00000000-0005-0000-0000-0000BE9B0000}"/>
    <cellStyle name="표준 39 2 2 2 2 2 2" xfId="29012" xr:uid="{00000000-0005-0000-0000-0000BF9B0000}"/>
    <cellStyle name="표준 39 2 2 2 2 2 2 2" xfId="40772" xr:uid="{00000000-0005-0000-0000-0000C09B0000}"/>
    <cellStyle name="표준 39 2 2 2 2 2 3" xfId="35635" xr:uid="{00000000-0005-0000-0000-0000C19B0000}"/>
    <cellStyle name="표준 39 2 2 2 2 3" xfId="24782" xr:uid="{00000000-0005-0000-0000-0000C29B0000}"/>
    <cellStyle name="표준 39 2 2 2 2 3 2" xfId="36600" xr:uid="{00000000-0005-0000-0000-0000C39B0000}"/>
    <cellStyle name="표준 39 2 2 2 2 4" xfId="34486" xr:uid="{00000000-0005-0000-0000-0000C49B0000}"/>
    <cellStyle name="표준 39 2 2 2 3" xfId="23778" xr:uid="{00000000-0005-0000-0000-0000C59B0000}"/>
    <cellStyle name="표준 39 2 2 2 3 2" xfId="29002" xr:uid="{00000000-0005-0000-0000-0000C69B0000}"/>
    <cellStyle name="표준 39 2 2 2 3 2 2" xfId="40762" xr:uid="{00000000-0005-0000-0000-0000C79B0000}"/>
    <cellStyle name="표준 39 2 2 2 3 3" xfId="35625" xr:uid="{00000000-0005-0000-0000-0000C89B0000}"/>
    <cellStyle name="표준 39 2 2 2 4" xfId="24771" xr:uid="{00000000-0005-0000-0000-0000C99B0000}"/>
    <cellStyle name="표준 39 2 2 2 4 2" xfId="36589" xr:uid="{00000000-0005-0000-0000-0000CA9B0000}"/>
    <cellStyle name="표준 39 2 2 2 5" xfId="32631" xr:uid="{00000000-0005-0000-0000-0000CB9B0000}"/>
    <cellStyle name="표준 39 2 2 3" xfId="7126" xr:uid="{00000000-0005-0000-0000-0000CC9B0000}"/>
    <cellStyle name="표준 39 2 2 3 2" xfId="23783" xr:uid="{00000000-0005-0000-0000-0000CD9B0000}"/>
    <cellStyle name="표준 39 2 2 3 2 2" xfId="29007" xr:uid="{00000000-0005-0000-0000-0000CE9B0000}"/>
    <cellStyle name="표준 39 2 2 3 2 2 2" xfId="40767" xr:uid="{00000000-0005-0000-0000-0000CF9B0000}"/>
    <cellStyle name="표준 39 2 2 3 2 3" xfId="35630" xr:uid="{00000000-0005-0000-0000-0000D09B0000}"/>
    <cellStyle name="표준 39 2 2 3 3" xfId="24777" xr:uid="{00000000-0005-0000-0000-0000D19B0000}"/>
    <cellStyle name="표준 39 2 2 3 3 2" xfId="36595" xr:uid="{00000000-0005-0000-0000-0000D29B0000}"/>
    <cellStyle name="표준 39 2 2 3 4" xfId="34690" xr:uid="{00000000-0005-0000-0000-0000D39B0000}"/>
    <cellStyle name="표준 39 2 2 4" xfId="23773" xr:uid="{00000000-0005-0000-0000-0000D49B0000}"/>
    <cellStyle name="표준 39 2 2 4 2" xfId="28997" xr:uid="{00000000-0005-0000-0000-0000D59B0000}"/>
    <cellStyle name="표준 39 2 2 4 2 2" xfId="40757" xr:uid="{00000000-0005-0000-0000-0000D69B0000}"/>
    <cellStyle name="표준 39 2 2 4 3" xfId="35620" xr:uid="{00000000-0005-0000-0000-0000D79B0000}"/>
    <cellStyle name="표준 39 2 2 5" xfId="24766" xr:uid="{00000000-0005-0000-0000-0000D89B0000}"/>
    <cellStyle name="표준 39 2 2 5 2" xfId="36584" xr:uid="{00000000-0005-0000-0000-0000D99B0000}"/>
    <cellStyle name="표준 39 2 2 6" xfId="32635" xr:uid="{00000000-0005-0000-0000-0000DA9B0000}"/>
    <cellStyle name="표준 39 2 3" xfId="4372" xr:uid="{00000000-0005-0000-0000-0000DB9B0000}"/>
    <cellStyle name="표준 39 2 3 2" xfId="6682" xr:uid="{00000000-0005-0000-0000-0000DC9B0000}"/>
    <cellStyle name="표준 39 2 3 2 2" xfId="23785" xr:uid="{00000000-0005-0000-0000-0000DD9B0000}"/>
    <cellStyle name="표준 39 2 3 2 2 2" xfId="29009" xr:uid="{00000000-0005-0000-0000-0000DE9B0000}"/>
    <cellStyle name="표준 39 2 3 2 2 2 2" xfId="40769" xr:uid="{00000000-0005-0000-0000-0000DF9B0000}"/>
    <cellStyle name="표준 39 2 3 2 2 3" xfId="35632" xr:uid="{00000000-0005-0000-0000-0000E09B0000}"/>
    <cellStyle name="표준 39 2 3 2 3" xfId="24779" xr:uid="{00000000-0005-0000-0000-0000E19B0000}"/>
    <cellStyle name="표준 39 2 3 2 3 2" xfId="36597" xr:uid="{00000000-0005-0000-0000-0000E29B0000}"/>
    <cellStyle name="표준 39 2 3 2 4" xfId="34574" xr:uid="{00000000-0005-0000-0000-0000E39B0000}"/>
    <cellStyle name="표준 39 2 3 3" xfId="23775" xr:uid="{00000000-0005-0000-0000-0000E49B0000}"/>
    <cellStyle name="표준 39 2 3 3 2" xfId="28999" xr:uid="{00000000-0005-0000-0000-0000E59B0000}"/>
    <cellStyle name="표준 39 2 3 3 2 2" xfId="40759" xr:uid="{00000000-0005-0000-0000-0000E69B0000}"/>
    <cellStyle name="표준 39 2 3 3 3" xfId="35622" xr:uid="{00000000-0005-0000-0000-0000E79B0000}"/>
    <cellStyle name="표준 39 2 3 4" xfId="24768" xr:uid="{00000000-0005-0000-0000-0000E89B0000}"/>
    <cellStyle name="표준 39 2 3 4 2" xfId="36586" xr:uid="{00000000-0005-0000-0000-0000E99B0000}"/>
    <cellStyle name="표준 39 2 3 5" xfId="32633" xr:uid="{00000000-0005-0000-0000-0000EA9B0000}"/>
    <cellStyle name="표준 39 2 4" xfId="6471" xr:uid="{00000000-0005-0000-0000-0000EB9B0000}"/>
    <cellStyle name="표준 39 2 4 2" xfId="23780" xr:uid="{00000000-0005-0000-0000-0000EC9B0000}"/>
    <cellStyle name="표준 39 2 4 2 2" xfId="29004" xr:uid="{00000000-0005-0000-0000-0000ED9B0000}"/>
    <cellStyle name="표준 39 2 4 2 2 2" xfId="40764" xr:uid="{00000000-0005-0000-0000-0000EE9B0000}"/>
    <cellStyle name="표준 39 2 4 2 3" xfId="35627" xr:uid="{00000000-0005-0000-0000-0000EF9B0000}"/>
    <cellStyle name="표준 39 2 4 3" xfId="24774" xr:uid="{00000000-0005-0000-0000-0000F09B0000}"/>
    <cellStyle name="표준 39 2 4 3 2" xfId="36592" xr:uid="{00000000-0005-0000-0000-0000F19B0000}"/>
    <cellStyle name="표준 39 2 4 4" xfId="34483" xr:uid="{00000000-0005-0000-0000-0000F29B0000}"/>
    <cellStyle name="표준 39 2 5" xfId="23756" xr:uid="{00000000-0005-0000-0000-0000F39B0000}"/>
    <cellStyle name="표준 39 2 5 2" xfId="24674" xr:uid="{00000000-0005-0000-0000-0000F49B0000}"/>
    <cellStyle name="표준 39 2 5 2 2" xfId="29898" xr:uid="{00000000-0005-0000-0000-0000F59B0000}"/>
    <cellStyle name="표준 39 2 5 2 2 2" xfId="41658" xr:uid="{00000000-0005-0000-0000-0000F69B0000}"/>
    <cellStyle name="표준 39 2 5 2 3" xfId="36521" xr:uid="{00000000-0005-0000-0000-0000F79B0000}"/>
    <cellStyle name="표준 39 2 5 3" xfId="28987" xr:uid="{00000000-0005-0000-0000-0000F89B0000}"/>
    <cellStyle name="표준 39 2 5 3 2" xfId="40747" xr:uid="{00000000-0005-0000-0000-0000F99B0000}"/>
    <cellStyle name="표준 39 2 5 4" xfId="35615" xr:uid="{00000000-0005-0000-0000-0000FA9B0000}"/>
    <cellStyle name="표준 39 2 6" xfId="23770" xr:uid="{00000000-0005-0000-0000-0000FB9B0000}"/>
    <cellStyle name="표준 39 2 6 2" xfId="28994" xr:uid="{00000000-0005-0000-0000-0000FC9B0000}"/>
    <cellStyle name="표준 39 2 6 2 2" xfId="40754" xr:uid="{00000000-0005-0000-0000-0000FD9B0000}"/>
    <cellStyle name="표준 39 2 6 3" xfId="35617" xr:uid="{00000000-0005-0000-0000-0000FE9B0000}"/>
    <cellStyle name="표준 39 2 7" xfId="24763" xr:uid="{00000000-0005-0000-0000-0000FF9B0000}"/>
    <cellStyle name="표준 39 2 7 2" xfId="36581" xr:uid="{00000000-0005-0000-0000-0000009C0000}"/>
    <cellStyle name="표준 39 2 8" xfId="31447" xr:uid="{00000000-0005-0000-0000-0000019C0000}"/>
    <cellStyle name="표준 39 3" xfId="2229" xr:uid="{00000000-0005-0000-0000-0000029C0000}"/>
    <cellStyle name="표준 39 3 2" xfId="6469" xr:uid="{00000000-0005-0000-0000-0000039C0000}"/>
    <cellStyle name="표준 39 3 2 2" xfId="6473" xr:uid="{00000000-0005-0000-0000-0000049C0000}"/>
    <cellStyle name="표준 39 3 2 2 2" xfId="23786" xr:uid="{00000000-0005-0000-0000-0000059C0000}"/>
    <cellStyle name="표준 39 3 2 2 2 2" xfId="29010" xr:uid="{00000000-0005-0000-0000-0000069C0000}"/>
    <cellStyle name="표준 39 3 2 2 2 2 2" xfId="40770" xr:uid="{00000000-0005-0000-0000-0000079C0000}"/>
    <cellStyle name="표준 39 3 2 2 2 3" xfId="35633" xr:uid="{00000000-0005-0000-0000-0000089C0000}"/>
    <cellStyle name="표준 39 3 2 2 3" xfId="24780" xr:uid="{00000000-0005-0000-0000-0000099C0000}"/>
    <cellStyle name="표준 39 3 2 2 3 2" xfId="36598" xr:uid="{00000000-0005-0000-0000-00000A9C0000}"/>
    <cellStyle name="표준 39 3 2 2 4" xfId="34485" xr:uid="{00000000-0005-0000-0000-00000B9C0000}"/>
    <cellStyle name="표준 39 3 2 3" xfId="23776" xr:uid="{00000000-0005-0000-0000-00000C9C0000}"/>
    <cellStyle name="표준 39 3 2 3 2" xfId="29000" xr:uid="{00000000-0005-0000-0000-00000D9C0000}"/>
    <cellStyle name="표준 39 3 2 3 2 2" xfId="40760" xr:uid="{00000000-0005-0000-0000-00000E9C0000}"/>
    <cellStyle name="표준 39 3 2 3 3" xfId="35623" xr:uid="{00000000-0005-0000-0000-00000F9C0000}"/>
    <cellStyle name="표준 39 3 2 4" xfId="24769" xr:uid="{00000000-0005-0000-0000-0000109C0000}"/>
    <cellStyle name="표준 39 3 2 4 2" xfId="36587" xr:uid="{00000000-0005-0000-0000-0000119C0000}"/>
    <cellStyle name="표준 39 3 2 5" xfId="34482" xr:uid="{00000000-0005-0000-0000-0000129C0000}"/>
    <cellStyle name="표준 39 3 3" xfId="6681" xr:uid="{00000000-0005-0000-0000-0000139C0000}"/>
    <cellStyle name="표준 39 3 3 2" xfId="23781" xr:uid="{00000000-0005-0000-0000-0000149C0000}"/>
    <cellStyle name="표준 39 3 3 2 2" xfId="29005" xr:uid="{00000000-0005-0000-0000-0000159C0000}"/>
    <cellStyle name="표준 39 3 3 2 2 2" xfId="40765" xr:uid="{00000000-0005-0000-0000-0000169C0000}"/>
    <cellStyle name="표준 39 3 3 2 3" xfId="35628" xr:uid="{00000000-0005-0000-0000-0000179C0000}"/>
    <cellStyle name="표준 39 3 3 3" xfId="24775" xr:uid="{00000000-0005-0000-0000-0000189C0000}"/>
    <cellStyle name="표준 39 3 3 3 2" xfId="36593" xr:uid="{00000000-0005-0000-0000-0000199C0000}"/>
    <cellStyle name="표준 39 3 3 4" xfId="34573" xr:uid="{00000000-0005-0000-0000-00001A9C0000}"/>
    <cellStyle name="표준 39 3 4" xfId="23771" xr:uid="{00000000-0005-0000-0000-00001B9C0000}"/>
    <cellStyle name="표준 39 3 4 2" xfId="28995" xr:uid="{00000000-0005-0000-0000-00001C9C0000}"/>
    <cellStyle name="표준 39 3 4 2 2" xfId="40755" xr:uid="{00000000-0005-0000-0000-00001D9C0000}"/>
    <cellStyle name="표준 39 3 4 3" xfId="35618" xr:uid="{00000000-0005-0000-0000-00001E9C0000}"/>
    <cellStyle name="표준 39 3 5" xfId="24764" xr:uid="{00000000-0005-0000-0000-00001F9C0000}"/>
    <cellStyle name="표준 39 3 5 2" xfId="36582" xr:uid="{00000000-0005-0000-0000-0000209C0000}"/>
    <cellStyle name="표준 39 3 6" xfId="31501" xr:uid="{00000000-0005-0000-0000-0000219C0000}"/>
    <cellStyle name="표준 39 4" xfId="2136" xr:uid="{00000000-0005-0000-0000-0000229C0000}"/>
    <cellStyle name="표준 39 4 2" xfId="4371" xr:uid="{00000000-0005-0000-0000-0000239C0000}"/>
    <cellStyle name="표준 39 4 2 2" xfId="6683" xr:uid="{00000000-0005-0000-0000-0000249C0000}"/>
    <cellStyle name="표준 39 4 2 2 2" xfId="23787" xr:uid="{00000000-0005-0000-0000-0000259C0000}"/>
    <cellStyle name="표준 39 4 2 2 2 2" xfId="29011" xr:uid="{00000000-0005-0000-0000-0000269C0000}"/>
    <cellStyle name="표준 39 4 2 2 2 2 2" xfId="40771" xr:uid="{00000000-0005-0000-0000-0000279C0000}"/>
    <cellStyle name="표준 39 4 2 2 2 3" xfId="35634" xr:uid="{00000000-0005-0000-0000-0000289C0000}"/>
    <cellStyle name="표준 39 4 2 2 3" xfId="24781" xr:uid="{00000000-0005-0000-0000-0000299C0000}"/>
    <cellStyle name="표준 39 4 2 2 3 2" xfId="36599" xr:uid="{00000000-0005-0000-0000-00002A9C0000}"/>
    <cellStyle name="표준 39 4 2 2 4" xfId="34575" xr:uid="{00000000-0005-0000-0000-00002B9C0000}"/>
    <cellStyle name="표준 39 4 2 3" xfId="23777" xr:uid="{00000000-0005-0000-0000-00002C9C0000}"/>
    <cellStyle name="표준 39 4 2 3 2" xfId="29001" xr:uid="{00000000-0005-0000-0000-00002D9C0000}"/>
    <cellStyle name="표준 39 4 2 3 2 2" xfId="40761" xr:uid="{00000000-0005-0000-0000-00002E9C0000}"/>
    <cellStyle name="표준 39 4 2 3 3" xfId="35624" xr:uid="{00000000-0005-0000-0000-00002F9C0000}"/>
    <cellStyle name="표준 39 4 2 4" xfId="24770" xr:uid="{00000000-0005-0000-0000-0000309C0000}"/>
    <cellStyle name="표준 39 4 2 4 2" xfId="36588" xr:uid="{00000000-0005-0000-0000-0000319C0000}"/>
    <cellStyle name="표준 39 4 2 5" xfId="32632" xr:uid="{00000000-0005-0000-0000-0000329C0000}"/>
    <cellStyle name="표준 39 4 3" xfId="6472" xr:uid="{00000000-0005-0000-0000-0000339C0000}"/>
    <cellStyle name="표준 39 4 3 2" xfId="23782" xr:uid="{00000000-0005-0000-0000-0000349C0000}"/>
    <cellStyle name="표준 39 4 3 2 2" xfId="29006" xr:uid="{00000000-0005-0000-0000-0000359C0000}"/>
    <cellStyle name="표준 39 4 3 2 2 2" xfId="40766" xr:uid="{00000000-0005-0000-0000-0000369C0000}"/>
    <cellStyle name="표준 39 4 3 2 3" xfId="35629" xr:uid="{00000000-0005-0000-0000-0000379C0000}"/>
    <cellStyle name="표준 39 4 3 3" xfId="24776" xr:uid="{00000000-0005-0000-0000-0000389C0000}"/>
    <cellStyle name="표준 39 4 3 3 2" xfId="36594" xr:uid="{00000000-0005-0000-0000-0000399C0000}"/>
    <cellStyle name="표준 39 4 3 4" xfId="34484" xr:uid="{00000000-0005-0000-0000-00003A9C0000}"/>
    <cellStyle name="표준 39 4 4" xfId="23772" xr:uid="{00000000-0005-0000-0000-00003B9C0000}"/>
    <cellStyle name="표준 39 4 4 2" xfId="28996" xr:uid="{00000000-0005-0000-0000-00003C9C0000}"/>
    <cellStyle name="표준 39 4 4 2 2" xfId="40756" xr:uid="{00000000-0005-0000-0000-00003D9C0000}"/>
    <cellStyle name="표준 39 4 4 3" xfId="35619" xr:uid="{00000000-0005-0000-0000-00003E9C0000}"/>
    <cellStyle name="표준 39 4 5" xfId="24765" xr:uid="{00000000-0005-0000-0000-00003F9C0000}"/>
    <cellStyle name="표준 39 4 5 2" xfId="36583" xr:uid="{00000000-0005-0000-0000-0000409C0000}"/>
    <cellStyle name="표준 39 4 6" xfId="31417" xr:uid="{00000000-0005-0000-0000-0000419C0000}"/>
    <cellStyle name="표준 39 5" xfId="2947" xr:uid="{00000000-0005-0000-0000-0000429C0000}"/>
    <cellStyle name="표준 39 5 2" xfId="7152" xr:uid="{00000000-0005-0000-0000-0000439C0000}"/>
    <cellStyle name="표준 39 5 2 2" xfId="23784" xr:uid="{00000000-0005-0000-0000-0000449C0000}"/>
    <cellStyle name="표준 39 5 2 2 2" xfId="29008" xr:uid="{00000000-0005-0000-0000-0000459C0000}"/>
    <cellStyle name="표준 39 5 2 2 2 2" xfId="40768" xr:uid="{00000000-0005-0000-0000-0000469C0000}"/>
    <cellStyle name="표준 39 5 2 2 3" xfId="35631" xr:uid="{00000000-0005-0000-0000-0000479C0000}"/>
    <cellStyle name="표준 39 5 2 3" xfId="24778" xr:uid="{00000000-0005-0000-0000-0000489C0000}"/>
    <cellStyle name="표준 39 5 2 3 2" xfId="36596" xr:uid="{00000000-0005-0000-0000-0000499C0000}"/>
    <cellStyle name="표준 39 5 2 4" xfId="34692" xr:uid="{00000000-0005-0000-0000-00004A9C0000}"/>
    <cellStyle name="표준 39 5 3" xfId="23774" xr:uid="{00000000-0005-0000-0000-00004B9C0000}"/>
    <cellStyle name="표준 39 5 3 2" xfId="28998" xr:uid="{00000000-0005-0000-0000-00004C9C0000}"/>
    <cellStyle name="표준 39 5 3 2 2" xfId="40758" xr:uid="{00000000-0005-0000-0000-00004D9C0000}"/>
    <cellStyle name="표준 39 5 3 3" xfId="35621" xr:uid="{00000000-0005-0000-0000-00004E9C0000}"/>
    <cellStyle name="표준 39 5 4" xfId="4373" xr:uid="{00000000-0005-0000-0000-00004F9C0000}"/>
    <cellStyle name="표준 39 5 4 2" xfId="32634" xr:uid="{00000000-0005-0000-0000-0000509C0000}"/>
    <cellStyle name="표준 39 5 5" xfId="24767" xr:uid="{00000000-0005-0000-0000-0000519C0000}"/>
    <cellStyle name="표준 39 5 5 2" xfId="36585" xr:uid="{00000000-0005-0000-0000-0000529C0000}"/>
    <cellStyle name="표준 39 6" xfId="6680" xr:uid="{00000000-0005-0000-0000-0000539C0000}"/>
    <cellStyle name="표준 39 6 2" xfId="23779" xr:uid="{00000000-0005-0000-0000-0000549C0000}"/>
    <cellStyle name="표준 39 6 2 2" xfId="29003" xr:uid="{00000000-0005-0000-0000-0000559C0000}"/>
    <cellStyle name="표준 39 6 2 2 2" xfId="40763" xr:uid="{00000000-0005-0000-0000-0000569C0000}"/>
    <cellStyle name="표준 39 6 2 3" xfId="35626" xr:uid="{00000000-0005-0000-0000-0000579C0000}"/>
    <cellStyle name="표준 39 6 3" xfId="24773" xr:uid="{00000000-0005-0000-0000-0000589C0000}"/>
    <cellStyle name="표준 39 6 3 2" xfId="36591" xr:uid="{00000000-0005-0000-0000-0000599C0000}"/>
    <cellStyle name="표준 39 6 4" xfId="34572" xr:uid="{00000000-0005-0000-0000-00005A9C0000}"/>
    <cellStyle name="표준 39 7" xfId="9467" xr:uid="{00000000-0005-0000-0000-00005B9C0000}"/>
    <cellStyle name="표준 39 8" xfId="23769" xr:uid="{00000000-0005-0000-0000-00005C9C0000}"/>
    <cellStyle name="표준 39 8 2" xfId="28993" xr:uid="{00000000-0005-0000-0000-00005D9C0000}"/>
    <cellStyle name="표준 39 8 2 2" xfId="40753" xr:uid="{00000000-0005-0000-0000-00005E9C0000}"/>
    <cellStyle name="표준 39 8 3" xfId="35616" xr:uid="{00000000-0005-0000-0000-00005F9C0000}"/>
    <cellStyle name="표준 39 9" xfId="24762" xr:uid="{00000000-0005-0000-0000-0000609C0000}"/>
    <cellStyle name="표준 39 9 2" xfId="36580" xr:uid="{00000000-0005-0000-0000-0000619C0000}"/>
    <cellStyle name="표준 4" xfId="114" xr:uid="{00000000-0005-0000-0000-0000629C0000}"/>
    <cellStyle name="표준 4 2" xfId="2266" xr:uid="{00000000-0005-0000-0000-0000639C0000}"/>
    <cellStyle name="표준 4 2 2" xfId="2814" xr:uid="{00000000-0005-0000-0000-0000649C0000}"/>
    <cellStyle name="표준 4 2 2 2" xfId="23668" xr:uid="{00000000-0005-0000-0000-0000659C0000}"/>
    <cellStyle name="표준 4 2 3" xfId="2994" xr:uid="{00000000-0005-0000-0000-0000669C0000}"/>
    <cellStyle name="표준 4 2 4" xfId="9468" xr:uid="{00000000-0005-0000-0000-0000679C0000}"/>
    <cellStyle name="표준 4 3" xfId="2777" xr:uid="{00000000-0005-0000-0000-0000689C0000}"/>
    <cellStyle name="표준 4 3 2" xfId="3000" xr:uid="{00000000-0005-0000-0000-0000699C0000}"/>
    <cellStyle name="표준 4 3 2 2" xfId="23651" xr:uid="{00000000-0005-0000-0000-00006A9C0000}"/>
    <cellStyle name="표준 4 4" xfId="2971" xr:uid="{00000000-0005-0000-0000-00006B9C0000}"/>
    <cellStyle name="표준 4 4 2" xfId="9469" xr:uid="{00000000-0005-0000-0000-00006C9C0000}"/>
    <cellStyle name="표준 4 5" xfId="1525" xr:uid="{00000000-0005-0000-0000-00006D9C0000}"/>
    <cellStyle name="표준 4 6" xfId="7045" xr:uid="{00000000-0005-0000-0000-00006E9C0000}"/>
    <cellStyle name="표준 40" xfId="1592" xr:uid="{00000000-0005-0000-0000-00006F9C0000}"/>
    <cellStyle name="표준 40 10" xfId="30911" xr:uid="{00000000-0005-0000-0000-0000709C0000}"/>
    <cellStyle name="표준 40 2" xfId="2171" xr:uid="{00000000-0005-0000-0000-0000719C0000}"/>
    <cellStyle name="표준 40 2 2" xfId="12075" xr:uid="{00000000-0005-0000-0000-0000729C0000}"/>
    <cellStyle name="표준 40 2 2 2" xfId="24531" xr:uid="{00000000-0005-0000-0000-0000739C0000}"/>
    <cellStyle name="표준 40 2 2 2 2" xfId="29755" xr:uid="{00000000-0005-0000-0000-0000749C0000}"/>
    <cellStyle name="표준 40 2 2 2 2 2" xfId="41515" xr:uid="{00000000-0005-0000-0000-0000759C0000}"/>
    <cellStyle name="표준 40 2 2 2 3" xfId="36378" xr:uid="{00000000-0005-0000-0000-0000769C0000}"/>
    <cellStyle name="표준 40 2 2 3" xfId="26741" xr:uid="{00000000-0005-0000-0000-0000779C0000}"/>
    <cellStyle name="표준 40 2 2 3 2" xfId="38513" xr:uid="{00000000-0005-0000-0000-0000789C0000}"/>
    <cellStyle name="표준 40 2 2 4" xfId="35451" xr:uid="{00000000-0005-0000-0000-0000799C0000}"/>
    <cellStyle name="표준 40 2 3" xfId="12602" xr:uid="{00000000-0005-0000-0000-00007A9C0000}"/>
    <cellStyle name="표준 40 2 3 2" xfId="24653" xr:uid="{00000000-0005-0000-0000-00007B9C0000}"/>
    <cellStyle name="표준 40 2 3 2 2" xfId="29877" xr:uid="{00000000-0005-0000-0000-00007C9C0000}"/>
    <cellStyle name="표준 40 2 3 2 2 2" xfId="41637" xr:uid="{00000000-0005-0000-0000-00007D9C0000}"/>
    <cellStyle name="표준 40 2 3 2 3" xfId="36500" xr:uid="{00000000-0005-0000-0000-00007E9C0000}"/>
    <cellStyle name="표준 40 2 3 3" xfId="26957" xr:uid="{00000000-0005-0000-0000-00007F9C0000}"/>
    <cellStyle name="표준 40 2 3 3 2" xfId="38728" xr:uid="{00000000-0005-0000-0000-0000809C0000}"/>
    <cellStyle name="표준 40 2 3 4" xfId="35572" xr:uid="{00000000-0005-0000-0000-0000819C0000}"/>
    <cellStyle name="표준 40 2 4" xfId="12726" xr:uid="{00000000-0005-0000-0000-0000829C0000}"/>
    <cellStyle name="표준 40 2 4 2" xfId="24667" xr:uid="{00000000-0005-0000-0000-0000839C0000}"/>
    <cellStyle name="표준 40 2 4 2 2" xfId="29891" xr:uid="{00000000-0005-0000-0000-0000849C0000}"/>
    <cellStyle name="표준 40 2 4 2 2 2" xfId="41651" xr:uid="{00000000-0005-0000-0000-0000859C0000}"/>
    <cellStyle name="표준 40 2 4 2 3" xfId="36514" xr:uid="{00000000-0005-0000-0000-0000869C0000}"/>
    <cellStyle name="표준 40 2 4 3" xfId="26989" xr:uid="{00000000-0005-0000-0000-0000879C0000}"/>
    <cellStyle name="표준 40 2 4 3 2" xfId="38760" xr:uid="{00000000-0005-0000-0000-0000889C0000}"/>
    <cellStyle name="표준 40 2 4 4" xfId="35586" xr:uid="{00000000-0005-0000-0000-0000899C0000}"/>
    <cellStyle name="표준 40 2 5" xfId="12837" xr:uid="{00000000-0005-0000-0000-00008A9C0000}"/>
    <cellStyle name="표준 40 2 5 2" xfId="24669" xr:uid="{00000000-0005-0000-0000-00008B9C0000}"/>
    <cellStyle name="표준 40 2 5 2 2" xfId="29893" xr:uid="{00000000-0005-0000-0000-00008C9C0000}"/>
    <cellStyle name="표준 40 2 5 2 2 2" xfId="41653" xr:uid="{00000000-0005-0000-0000-00008D9C0000}"/>
    <cellStyle name="표준 40 2 5 2 3" xfId="36516" xr:uid="{00000000-0005-0000-0000-00008E9C0000}"/>
    <cellStyle name="표준 40 2 5 3" xfId="27014" xr:uid="{00000000-0005-0000-0000-00008F9C0000}"/>
    <cellStyle name="표준 40 2 5 3 2" xfId="38785" xr:uid="{00000000-0005-0000-0000-0000909C0000}"/>
    <cellStyle name="표준 40 2 5 4" xfId="35588" xr:uid="{00000000-0005-0000-0000-0000919C0000}"/>
    <cellStyle name="표준 40 2 6" xfId="23820" xr:uid="{00000000-0005-0000-0000-0000929C0000}"/>
    <cellStyle name="표준 40 2 6 2" xfId="29044" xr:uid="{00000000-0005-0000-0000-0000939C0000}"/>
    <cellStyle name="표준 40 2 6 2 2" xfId="40804" xr:uid="{00000000-0005-0000-0000-0000949C0000}"/>
    <cellStyle name="표준 40 2 6 3" xfId="35667" xr:uid="{00000000-0005-0000-0000-0000959C0000}"/>
    <cellStyle name="표준 40 2 7" xfId="25577" xr:uid="{00000000-0005-0000-0000-0000969C0000}"/>
    <cellStyle name="표준 40 2 7 2" xfId="37356" xr:uid="{00000000-0005-0000-0000-0000979C0000}"/>
    <cellStyle name="표준 40 2 8" xfId="31448" xr:uid="{00000000-0005-0000-0000-0000989C0000}"/>
    <cellStyle name="표준 40 3" xfId="2230" xr:uid="{00000000-0005-0000-0000-0000999C0000}"/>
    <cellStyle name="표준 40 3 2" xfId="24530" xr:uid="{00000000-0005-0000-0000-00009A9C0000}"/>
    <cellStyle name="표준 40 3 2 2" xfId="29754" xr:uid="{00000000-0005-0000-0000-00009B9C0000}"/>
    <cellStyle name="표준 40 3 2 2 2" xfId="41514" xr:uid="{00000000-0005-0000-0000-00009C9C0000}"/>
    <cellStyle name="표준 40 3 2 3" xfId="36377" xr:uid="{00000000-0005-0000-0000-00009D9C0000}"/>
    <cellStyle name="표준 40 3 3" xfId="26740" xr:uid="{00000000-0005-0000-0000-00009E9C0000}"/>
    <cellStyle name="표준 40 3 3 2" xfId="38512" xr:uid="{00000000-0005-0000-0000-00009F9C0000}"/>
    <cellStyle name="표준 40 3 4" xfId="31502" xr:uid="{00000000-0005-0000-0000-0000A09C0000}"/>
    <cellStyle name="표준 40 4" xfId="2137" xr:uid="{00000000-0005-0000-0000-0000A19C0000}"/>
    <cellStyle name="표준 40 4 2" xfId="24652" xr:uid="{00000000-0005-0000-0000-0000A29C0000}"/>
    <cellStyle name="표준 40 4 2 2" xfId="29876" xr:uid="{00000000-0005-0000-0000-0000A39C0000}"/>
    <cellStyle name="표준 40 4 2 2 2" xfId="41636" xr:uid="{00000000-0005-0000-0000-0000A49C0000}"/>
    <cellStyle name="표준 40 4 2 3" xfId="36499" xr:uid="{00000000-0005-0000-0000-0000A59C0000}"/>
    <cellStyle name="표준 40 4 3" xfId="26956" xr:uid="{00000000-0005-0000-0000-0000A69C0000}"/>
    <cellStyle name="표준 40 4 3 2" xfId="38727" xr:uid="{00000000-0005-0000-0000-0000A79C0000}"/>
    <cellStyle name="표준 40 4 4" xfId="31418" xr:uid="{00000000-0005-0000-0000-0000A89C0000}"/>
    <cellStyle name="표준 40 5" xfId="2948" xr:uid="{00000000-0005-0000-0000-0000A99C0000}"/>
    <cellStyle name="표준 40 5 2" xfId="24666" xr:uid="{00000000-0005-0000-0000-0000AA9C0000}"/>
    <cellStyle name="표준 40 5 2 2" xfId="29890" xr:uid="{00000000-0005-0000-0000-0000AB9C0000}"/>
    <cellStyle name="표준 40 5 2 2 2" xfId="41650" xr:uid="{00000000-0005-0000-0000-0000AC9C0000}"/>
    <cellStyle name="표준 40 5 2 3" xfId="36513" xr:uid="{00000000-0005-0000-0000-0000AD9C0000}"/>
    <cellStyle name="표준 40 5 3" xfId="12725" xr:uid="{00000000-0005-0000-0000-0000AE9C0000}"/>
    <cellStyle name="표준 40 5 3 2" xfId="35585" xr:uid="{00000000-0005-0000-0000-0000AF9C0000}"/>
    <cellStyle name="표준 40 5 4" xfId="26988" xr:uid="{00000000-0005-0000-0000-0000B09C0000}"/>
    <cellStyle name="표준 40 5 4 2" xfId="38759" xr:uid="{00000000-0005-0000-0000-0000B19C0000}"/>
    <cellStyle name="표준 40 6" xfId="12836" xr:uid="{00000000-0005-0000-0000-0000B29C0000}"/>
    <cellStyle name="표준 40 6 2" xfId="24668" xr:uid="{00000000-0005-0000-0000-0000B39C0000}"/>
    <cellStyle name="표준 40 6 2 2" xfId="29892" xr:uid="{00000000-0005-0000-0000-0000B49C0000}"/>
    <cellStyle name="표준 40 6 2 2 2" xfId="41652" xr:uid="{00000000-0005-0000-0000-0000B59C0000}"/>
    <cellStyle name="표준 40 6 2 3" xfId="36515" xr:uid="{00000000-0005-0000-0000-0000B69C0000}"/>
    <cellStyle name="표준 40 6 3" xfId="27013" xr:uid="{00000000-0005-0000-0000-0000B79C0000}"/>
    <cellStyle name="표준 40 6 3 2" xfId="38784" xr:uid="{00000000-0005-0000-0000-0000B89C0000}"/>
    <cellStyle name="표준 40 6 4" xfId="35587" xr:uid="{00000000-0005-0000-0000-0000B99C0000}"/>
    <cellStyle name="표준 40 7" xfId="23757" xr:uid="{00000000-0005-0000-0000-0000BA9C0000}"/>
    <cellStyle name="표준 40 8" xfId="23819" xr:uid="{00000000-0005-0000-0000-0000BB9C0000}"/>
    <cellStyle name="표준 40 8 2" xfId="29043" xr:uid="{00000000-0005-0000-0000-0000BC9C0000}"/>
    <cellStyle name="표준 40 8 2 2" xfId="40803" xr:uid="{00000000-0005-0000-0000-0000BD9C0000}"/>
    <cellStyle name="표준 40 8 3" xfId="35666" xr:uid="{00000000-0005-0000-0000-0000BE9C0000}"/>
    <cellStyle name="표준 40 9" xfId="25576" xr:uid="{00000000-0005-0000-0000-0000BF9C0000}"/>
    <cellStyle name="표준 40 9 2" xfId="37355" xr:uid="{00000000-0005-0000-0000-0000C09C0000}"/>
    <cellStyle name="표준 41" xfId="1594" xr:uid="{00000000-0005-0000-0000-0000C19C0000}"/>
    <cellStyle name="표준 41 2" xfId="2173" xr:uid="{00000000-0005-0000-0000-0000C29C0000}"/>
    <cellStyle name="표준 41 2 2" xfId="26920" xr:uid="{00000000-0005-0000-0000-0000C39C0000}"/>
    <cellStyle name="표준 41 2 2 2" xfId="38691" xr:uid="{00000000-0005-0000-0000-0000C49C0000}"/>
    <cellStyle name="표준 41 2 3" xfId="31450" xr:uid="{00000000-0005-0000-0000-0000C59C0000}"/>
    <cellStyle name="표준 41 3" xfId="2232" xr:uid="{00000000-0005-0000-0000-0000C69C0000}"/>
    <cellStyle name="표준 41 3 2" xfId="27523" xr:uid="{00000000-0005-0000-0000-0000C79C0000}"/>
    <cellStyle name="표준 41 3 2 2" xfId="39288" xr:uid="{00000000-0005-0000-0000-0000C89C0000}"/>
    <cellStyle name="표준 41 3 3" xfId="31504" xr:uid="{00000000-0005-0000-0000-0000C99C0000}"/>
    <cellStyle name="표준 41 4" xfId="2139" xr:uid="{00000000-0005-0000-0000-0000CA9C0000}"/>
    <cellStyle name="표준 41 4 2" xfId="27370" xr:uid="{00000000-0005-0000-0000-0000CB9C0000}"/>
    <cellStyle name="표준 41 4 2 2" xfId="39138" xr:uid="{00000000-0005-0000-0000-0000CC9C0000}"/>
    <cellStyle name="표준 41 4 3" xfId="31420" xr:uid="{00000000-0005-0000-0000-0000CD9C0000}"/>
    <cellStyle name="표준 41 5" xfId="2949" xr:uid="{00000000-0005-0000-0000-0000CE9C0000}"/>
    <cellStyle name="표준 41 6" xfId="8837" xr:uid="{00000000-0005-0000-0000-0000CF9C0000}"/>
    <cellStyle name="표준 41 7" xfId="27819" xr:uid="{00000000-0005-0000-0000-0000D09C0000}"/>
    <cellStyle name="표준 41 7 2" xfId="39582" xr:uid="{00000000-0005-0000-0000-0000D19C0000}"/>
    <cellStyle name="표준 41 8" xfId="30913" xr:uid="{00000000-0005-0000-0000-0000D29C0000}"/>
    <cellStyle name="표준 415 3 6" xfId="42184" xr:uid="{D58F4B9F-866C-4688-8A9A-80509BE8122A}"/>
    <cellStyle name="표준 42" xfId="2188" xr:uid="{00000000-0005-0000-0000-0000D39C0000}"/>
    <cellStyle name="표준 42 10" xfId="9832" xr:uid="{00000000-0005-0000-0000-0000D49C0000}"/>
    <cellStyle name="표준 42 10 2" xfId="11255" xr:uid="{00000000-0005-0000-0000-0000D59C0000}"/>
    <cellStyle name="표준 42 10 2 2" xfId="24313" xr:uid="{00000000-0005-0000-0000-0000D69C0000}"/>
    <cellStyle name="표준 42 10 2 2 2" xfId="29537" xr:uid="{00000000-0005-0000-0000-0000D79C0000}"/>
    <cellStyle name="표준 42 10 2 2 2 2" xfId="41297" xr:uid="{00000000-0005-0000-0000-0000D89C0000}"/>
    <cellStyle name="표준 42 10 2 2 3" xfId="36160" xr:uid="{00000000-0005-0000-0000-0000D99C0000}"/>
    <cellStyle name="표준 42 10 2 3" xfId="26394" xr:uid="{00000000-0005-0000-0000-0000DA9C0000}"/>
    <cellStyle name="표준 42 10 2 3 2" xfId="38166" xr:uid="{00000000-0005-0000-0000-0000DB9C0000}"/>
    <cellStyle name="표준 42 10 2 4" xfId="35234" xr:uid="{00000000-0005-0000-0000-0000DC9C0000}"/>
    <cellStyle name="표준 42 10 3" xfId="10587" xr:uid="{00000000-0005-0000-0000-0000DD9C0000}"/>
    <cellStyle name="표준 42 10 3 2" xfId="24072" xr:uid="{00000000-0005-0000-0000-0000DE9C0000}"/>
    <cellStyle name="표준 42 10 3 2 2" xfId="29296" xr:uid="{00000000-0005-0000-0000-0000DF9C0000}"/>
    <cellStyle name="표준 42 10 3 2 2 2" xfId="41056" xr:uid="{00000000-0005-0000-0000-0000E09C0000}"/>
    <cellStyle name="표준 42 10 3 2 3" xfId="35919" xr:uid="{00000000-0005-0000-0000-0000E19C0000}"/>
    <cellStyle name="표준 42 10 3 3" xfId="26047" xr:uid="{00000000-0005-0000-0000-0000E29C0000}"/>
    <cellStyle name="표준 42 10 3 3 2" xfId="37822" xr:uid="{00000000-0005-0000-0000-0000E39C0000}"/>
    <cellStyle name="표준 42 10 3 4" xfId="34994" xr:uid="{00000000-0005-0000-0000-0000E49C0000}"/>
    <cellStyle name="표준 42 10 4" xfId="11058" xr:uid="{00000000-0005-0000-0000-0000E59C0000}"/>
    <cellStyle name="표준 42 10 4 2" xfId="24233" xr:uid="{00000000-0005-0000-0000-0000E69C0000}"/>
    <cellStyle name="표준 42 10 4 2 2" xfId="29457" xr:uid="{00000000-0005-0000-0000-0000E79C0000}"/>
    <cellStyle name="표준 42 10 4 2 2 2" xfId="41217" xr:uid="{00000000-0005-0000-0000-0000E89C0000}"/>
    <cellStyle name="표준 42 10 4 2 3" xfId="36080" xr:uid="{00000000-0005-0000-0000-0000E99C0000}"/>
    <cellStyle name="표준 42 10 4 3" xfId="26288" xr:uid="{00000000-0005-0000-0000-0000EA9C0000}"/>
    <cellStyle name="표준 42 10 4 3 2" xfId="38060" xr:uid="{00000000-0005-0000-0000-0000EB9C0000}"/>
    <cellStyle name="표준 42 10 4 4" xfId="35155" xr:uid="{00000000-0005-0000-0000-0000EC9C0000}"/>
    <cellStyle name="표준 42 10 5" xfId="10783" xr:uid="{00000000-0005-0000-0000-0000ED9C0000}"/>
    <cellStyle name="표준 42 10 5 2" xfId="24152" xr:uid="{00000000-0005-0000-0000-0000EE9C0000}"/>
    <cellStyle name="표준 42 10 5 2 2" xfId="29376" xr:uid="{00000000-0005-0000-0000-0000EF9C0000}"/>
    <cellStyle name="표준 42 10 5 2 2 2" xfId="41136" xr:uid="{00000000-0005-0000-0000-0000F09C0000}"/>
    <cellStyle name="표준 42 10 5 2 3" xfId="35999" xr:uid="{00000000-0005-0000-0000-0000F19C0000}"/>
    <cellStyle name="표준 42 10 5 3" xfId="26156" xr:uid="{00000000-0005-0000-0000-0000F29C0000}"/>
    <cellStyle name="표준 42 10 5 3 2" xfId="37930" xr:uid="{00000000-0005-0000-0000-0000F39C0000}"/>
    <cellStyle name="표준 42 10 5 4" xfId="35074" xr:uid="{00000000-0005-0000-0000-0000F49C0000}"/>
    <cellStyle name="표준 42 10 6" xfId="23930" xr:uid="{00000000-0005-0000-0000-0000F59C0000}"/>
    <cellStyle name="표준 42 10 6 2" xfId="29154" xr:uid="{00000000-0005-0000-0000-0000F69C0000}"/>
    <cellStyle name="표준 42 10 6 2 2" xfId="40914" xr:uid="{00000000-0005-0000-0000-0000F79C0000}"/>
    <cellStyle name="표준 42 10 6 3" xfId="35777" xr:uid="{00000000-0005-0000-0000-0000F89C0000}"/>
    <cellStyle name="표준 42 10 7" xfId="25752" xr:uid="{00000000-0005-0000-0000-0000F99C0000}"/>
    <cellStyle name="표준 42 10 7 2" xfId="37529" xr:uid="{00000000-0005-0000-0000-0000FA9C0000}"/>
    <cellStyle name="표준 42 10 8" xfId="34853" xr:uid="{00000000-0005-0000-0000-0000FB9C0000}"/>
    <cellStyle name="표준 42 11" xfId="9833" xr:uid="{00000000-0005-0000-0000-0000FC9C0000}"/>
    <cellStyle name="표준 42 11 2" xfId="11114" xr:uid="{00000000-0005-0000-0000-0000FD9C0000}"/>
    <cellStyle name="표준 42 11 2 2" xfId="24272" xr:uid="{00000000-0005-0000-0000-0000FE9C0000}"/>
    <cellStyle name="표준 42 11 2 2 2" xfId="29496" xr:uid="{00000000-0005-0000-0000-0000FF9C0000}"/>
    <cellStyle name="표준 42 11 2 2 2 2" xfId="41256" xr:uid="{00000000-0005-0000-0000-0000009D0000}"/>
    <cellStyle name="표준 42 11 2 2 3" xfId="36119" xr:uid="{00000000-0005-0000-0000-0000019D0000}"/>
    <cellStyle name="표준 42 11 2 3" xfId="26329" xr:uid="{00000000-0005-0000-0000-0000029D0000}"/>
    <cellStyle name="표준 42 11 2 3 2" xfId="38101" xr:uid="{00000000-0005-0000-0000-0000039D0000}"/>
    <cellStyle name="표준 42 11 2 4" xfId="35194" xr:uid="{00000000-0005-0000-0000-0000049D0000}"/>
    <cellStyle name="표준 42 11 3" xfId="10729" xr:uid="{00000000-0005-0000-0000-0000059D0000}"/>
    <cellStyle name="표준 42 11 3 2" xfId="24113" xr:uid="{00000000-0005-0000-0000-0000069D0000}"/>
    <cellStyle name="표준 42 11 3 2 2" xfId="29337" xr:uid="{00000000-0005-0000-0000-0000079D0000}"/>
    <cellStyle name="표준 42 11 3 2 2 2" xfId="41097" xr:uid="{00000000-0005-0000-0000-0000089D0000}"/>
    <cellStyle name="표준 42 11 3 2 3" xfId="35960" xr:uid="{00000000-0005-0000-0000-0000099D0000}"/>
    <cellStyle name="표준 42 11 3 3" xfId="26113" xr:uid="{00000000-0005-0000-0000-00000A9D0000}"/>
    <cellStyle name="표준 42 11 3 3 2" xfId="37888" xr:uid="{00000000-0005-0000-0000-00000B9D0000}"/>
    <cellStyle name="표준 42 11 3 4" xfId="35035" xr:uid="{00000000-0005-0000-0000-00000C9D0000}"/>
    <cellStyle name="표준 42 11 4" xfId="11690" xr:uid="{00000000-0005-0000-0000-00000D9D0000}"/>
    <cellStyle name="표준 42 11 4 2" xfId="24441" xr:uid="{00000000-0005-0000-0000-00000E9D0000}"/>
    <cellStyle name="표준 42 11 4 2 2" xfId="29665" xr:uid="{00000000-0005-0000-0000-00000F9D0000}"/>
    <cellStyle name="표준 42 11 4 2 2 2" xfId="41425" xr:uid="{00000000-0005-0000-0000-0000109D0000}"/>
    <cellStyle name="표준 42 11 4 2 3" xfId="36288" xr:uid="{00000000-0005-0000-0000-0000119D0000}"/>
    <cellStyle name="표준 42 11 4 3" xfId="26598" xr:uid="{00000000-0005-0000-0000-0000129D0000}"/>
    <cellStyle name="표준 42 11 4 3 2" xfId="38370" xr:uid="{00000000-0005-0000-0000-0000139D0000}"/>
    <cellStyle name="표준 42 11 4 4" xfId="35362" xr:uid="{00000000-0005-0000-0000-0000149D0000}"/>
    <cellStyle name="표준 42 11 5" xfId="12220" xr:uid="{00000000-0005-0000-0000-0000159D0000}"/>
    <cellStyle name="표준 42 11 5 2" xfId="24566" xr:uid="{00000000-0005-0000-0000-0000169D0000}"/>
    <cellStyle name="표준 42 11 5 2 2" xfId="29790" xr:uid="{00000000-0005-0000-0000-0000179D0000}"/>
    <cellStyle name="표준 42 11 5 2 2 2" xfId="41550" xr:uid="{00000000-0005-0000-0000-0000189D0000}"/>
    <cellStyle name="표준 42 11 5 2 3" xfId="36413" xr:uid="{00000000-0005-0000-0000-0000199D0000}"/>
    <cellStyle name="표준 42 11 5 3" xfId="26799" xr:uid="{00000000-0005-0000-0000-00001A9D0000}"/>
    <cellStyle name="표준 42 11 5 3 2" xfId="38571" xr:uid="{00000000-0005-0000-0000-00001B9D0000}"/>
    <cellStyle name="표준 42 11 5 4" xfId="35486" xr:uid="{00000000-0005-0000-0000-00001C9D0000}"/>
    <cellStyle name="표준 42 11 6" xfId="23931" xr:uid="{00000000-0005-0000-0000-00001D9D0000}"/>
    <cellStyle name="표준 42 11 6 2" xfId="29155" xr:uid="{00000000-0005-0000-0000-00001E9D0000}"/>
    <cellStyle name="표준 42 11 6 2 2" xfId="40915" xr:uid="{00000000-0005-0000-0000-00001F9D0000}"/>
    <cellStyle name="표준 42 11 6 3" xfId="35778" xr:uid="{00000000-0005-0000-0000-0000209D0000}"/>
    <cellStyle name="표준 42 11 7" xfId="25753" xr:uid="{00000000-0005-0000-0000-0000219D0000}"/>
    <cellStyle name="표준 42 11 7 2" xfId="37530" xr:uid="{00000000-0005-0000-0000-0000229D0000}"/>
    <cellStyle name="표준 42 11 8" xfId="34854" xr:uid="{00000000-0005-0000-0000-0000239D0000}"/>
    <cellStyle name="표준 42 12" xfId="9834" xr:uid="{00000000-0005-0000-0000-0000249D0000}"/>
    <cellStyle name="표준 42 12 2" xfId="11253" xr:uid="{00000000-0005-0000-0000-0000259D0000}"/>
    <cellStyle name="표준 42 12 2 2" xfId="24311" xr:uid="{00000000-0005-0000-0000-0000269D0000}"/>
    <cellStyle name="표준 42 12 2 2 2" xfId="29535" xr:uid="{00000000-0005-0000-0000-0000279D0000}"/>
    <cellStyle name="표준 42 12 2 2 2 2" xfId="41295" xr:uid="{00000000-0005-0000-0000-0000289D0000}"/>
    <cellStyle name="표준 42 12 2 2 3" xfId="36158" xr:uid="{00000000-0005-0000-0000-0000299D0000}"/>
    <cellStyle name="표준 42 12 2 3" xfId="26392" xr:uid="{00000000-0005-0000-0000-00002A9D0000}"/>
    <cellStyle name="표준 42 12 2 3 2" xfId="38164" xr:uid="{00000000-0005-0000-0000-00002B9D0000}"/>
    <cellStyle name="표준 42 12 2 4" xfId="35232" xr:uid="{00000000-0005-0000-0000-00002C9D0000}"/>
    <cellStyle name="표준 42 12 3" xfId="10589" xr:uid="{00000000-0005-0000-0000-00002D9D0000}"/>
    <cellStyle name="표준 42 12 3 2" xfId="24074" xr:uid="{00000000-0005-0000-0000-00002E9D0000}"/>
    <cellStyle name="표준 42 12 3 2 2" xfId="29298" xr:uid="{00000000-0005-0000-0000-00002F9D0000}"/>
    <cellStyle name="표준 42 12 3 2 2 2" xfId="41058" xr:uid="{00000000-0005-0000-0000-0000309D0000}"/>
    <cellStyle name="표준 42 12 3 2 3" xfId="35921" xr:uid="{00000000-0005-0000-0000-0000319D0000}"/>
    <cellStyle name="표준 42 12 3 3" xfId="26049" xr:uid="{00000000-0005-0000-0000-0000329D0000}"/>
    <cellStyle name="표준 42 12 3 3 2" xfId="37824" xr:uid="{00000000-0005-0000-0000-0000339D0000}"/>
    <cellStyle name="표준 42 12 3 4" xfId="34996" xr:uid="{00000000-0005-0000-0000-0000349D0000}"/>
    <cellStyle name="표준 42 12 4" xfId="11056" xr:uid="{00000000-0005-0000-0000-0000359D0000}"/>
    <cellStyle name="표준 42 12 4 2" xfId="24231" xr:uid="{00000000-0005-0000-0000-0000369D0000}"/>
    <cellStyle name="표준 42 12 4 2 2" xfId="29455" xr:uid="{00000000-0005-0000-0000-0000379D0000}"/>
    <cellStyle name="표준 42 12 4 2 2 2" xfId="41215" xr:uid="{00000000-0005-0000-0000-0000389D0000}"/>
    <cellStyle name="표준 42 12 4 2 3" xfId="36078" xr:uid="{00000000-0005-0000-0000-0000399D0000}"/>
    <cellStyle name="표준 42 12 4 3" xfId="26286" xr:uid="{00000000-0005-0000-0000-00003A9D0000}"/>
    <cellStyle name="표준 42 12 4 3 2" xfId="38058" xr:uid="{00000000-0005-0000-0000-00003B9D0000}"/>
    <cellStyle name="표준 42 12 4 4" xfId="35153" xr:uid="{00000000-0005-0000-0000-00003C9D0000}"/>
    <cellStyle name="표준 42 12 5" xfId="10785" xr:uid="{00000000-0005-0000-0000-00003D9D0000}"/>
    <cellStyle name="표준 42 12 5 2" xfId="24154" xr:uid="{00000000-0005-0000-0000-00003E9D0000}"/>
    <cellStyle name="표준 42 12 5 2 2" xfId="29378" xr:uid="{00000000-0005-0000-0000-00003F9D0000}"/>
    <cellStyle name="표준 42 12 5 2 2 2" xfId="41138" xr:uid="{00000000-0005-0000-0000-0000409D0000}"/>
    <cellStyle name="표준 42 12 5 2 3" xfId="36001" xr:uid="{00000000-0005-0000-0000-0000419D0000}"/>
    <cellStyle name="표준 42 12 5 3" xfId="26158" xr:uid="{00000000-0005-0000-0000-0000429D0000}"/>
    <cellStyle name="표준 42 12 5 3 2" xfId="37932" xr:uid="{00000000-0005-0000-0000-0000439D0000}"/>
    <cellStyle name="표준 42 12 5 4" xfId="35076" xr:uid="{00000000-0005-0000-0000-0000449D0000}"/>
    <cellStyle name="표준 42 12 6" xfId="23932" xr:uid="{00000000-0005-0000-0000-0000459D0000}"/>
    <cellStyle name="표준 42 12 6 2" xfId="29156" xr:uid="{00000000-0005-0000-0000-0000469D0000}"/>
    <cellStyle name="표준 42 12 6 2 2" xfId="40916" xr:uid="{00000000-0005-0000-0000-0000479D0000}"/>
    <cellStyle name="표준 42 12 6 3" xfId="35779" xr:uid="{00000000-0005-0000-0000-0000489D0000}"/>
    <cellStyle name="표준 42 12 7" xfId="25754" xr:uid="{00000000-0005-0000-0000-0000499D0000}"/>
    <cellStyle name="표준 42 12 7 2" xfId="37531" xr:uid="{00000000-0005-0000-0000-00004A9D0000}"/>
    <cellStyle name="표준 42 12 8" xfId="34855" xr:uid="{00000000-0005-0000-0000-00004B9D0000}"/>
    <cellStyle name="표준 42 13" xfId="9835" xr:uid="{00000000-0005-0000-0000-00004C9D0000}"/>
    <cellStyle name="표준 42 13 2" xfId="11116" xr:uid="{00000000-0005-0000-0000-00004D9D0000}"/>
    <cellStyle name="표준 42 13 2 2" xfId="24274" xr:uid="{00000000-0005-0000-0000-00004E9D0000}"/>
    <cellStyle name="표준 42 13 2 2 2" xfId="29498" xr:uid="{00000000-0005-0000-0000-00004F9D0000}"/>
    <cellStyle name="표준 42 13 2 2 2 2" xfId="41258" xr:uid="{00000000-0005-0000-0000-0000509D0000}"/>
    <cellStyle name="표준 42 13 2 2 3" xfId="36121" xr:uid="{00000000-0005-0000-0000-0000519D0000}"/>
    <cellStyle name="표준 42 13 2 3" xfId="26331" xr:uid="{00000000-0005-0000-0000-0000529D0000}"/>
    <cellStyle name="표준 42 13 2 3 2" xfId="38103" xr:uid="{00000000-0005-0000-0000-0000539D0000}"/>
    <cellStyle name="표준 42 13 2 4" xfId="35196" xr:uid="{00000000-0005-0000-0000-0000549D0000}"/>
    <cellStyle name="표준 42 13 3" xfId="10727" xr:uid="{00000000-0005-0000-0000-0000559D0000}"/>
    <cellStyle name="표준 42 13 3 2" xfId="24111" xr:uid="{00000000-0005-0000-0000-0000569D0000}"/>
    <cellStyle name="표준 42 13 3 2 2" xfId="29335" xr:uid="{00000000-0005-0000-0000-0000579D0000}"/>
    <cellStyle name="표준 42 13 3 2 2 2" xfId="41095" xr:uid="{00000000-0005-0000-0000-0000589D0000}"/>
    <cellStyle name="표준 42 13 3 2 3" xfId="35958" xr:uid="{00000000-0005-0000-0000-0000599D0000}"/>
    <cellStyle name="표준 42 13 3 3" xfId="26111" xr:uid="{00000000-0005-0000-0000-00005A9D0000}"/>
    <cellStyle name="표준 42 13 3 3 2" xfId="37886" xr:uid="{00000000-0005-0000-0000-00005B9D0000}"/>
    <cellStyle name="표준 42 13 3 4" xfId="35033" xr:uid="{00000000-0005-0000-0000-00005C9D0000}"/>
    <cellStyle name="표준 42 13 4" xfId="11692" xr:uid="{00000000-0005-0000-0000-00005D9D0000}"/>
    <cellStyle name="표준 42 13 4 2" xfId="24443" xr:uid="{00000000-0005-0000-0000-00005E9D0000}"/>
    <cellStyle name="표준 42 13 4 2 2" xfId="29667" xr:uid="{00000000-0005-0000-0000-00005F9D0000}"/>
    <cellStyle name="표준 42 13 4 2 2 2" xfId="41427" xr:uid="{00000000-0005-0000-0000-0000609D0000}"/>
    <cellStyle name="표준 42 13 4 2 3" xfId="36290" xr:uid="{00000000-0005-0000-0000-0000619D0000}"/>
    <cellStyle name="표준 42 13 4 3" xfId="26600" xr:uid="{00000000-0005-0000-0000-0000629D0000}"/>
    <cellStyle name="표준 42 13 4 3 2" xfId="38372" xr:uid="{00000000-0005-0000-0000-0000639D0000}"/>
    <cellStyle name="표준 42 13 4 4" xfId="35364" xr:uid="{00000000-0005-0000-0000-0000649D0000}"/>
    <cellStyle name="표준 42 13 5" xfId="12222" xr:uid="{00000000-0005-0000-0000-0000659D0000}"/>
    <cellStyle name="표준 42 13 5 2" xfId="24568" xr:uid="{00000000-0005-0000-0000-0000669D0000}"/>
    <cellStyle name="표준 42 13 5 2 2" xfId="29792" xr:uid="{00000000-0005-0000-0000-0000679D0000}"/>
    <cellStyle name="표준 42 13 5 2 2 2" xfId="41552" xr:uid="{00000000-0005-0000-0000-0000689D0000}"/>
    <cellStyle name="표준 42 13 5 2 3" xfId="36415" xr:uid="{00000000-0005-0000-0000-0000699D0000}"/>
    <cellStyle name="표준 42 13 5 3" xfId="26801" xr:uid="{00000000-0005-0000-0000-00006A9D0000}"/>
    <cellStyle name="표준 42 13 5 3 2" xfId="38573" xr:uid="{00000000-0005-0000-0000-00006B9D0000}"/>
    <cellStyle name="표준 42 13 5 4" xfId="35488" xr:uid="{00000000-0005-0000-0000-00006C9D0000}"/>
    <cellStyle name="표준 42 13 6" xfId="23933" xr:uid="{00000000-0005-0000-0000-00006D9D0000}"/>
    <cellStyle name="표준 42 13 6 2" xfId="29157" xr:uid="{00000000-0005-0000-0000-00006E9D0000}"/>
    <cellStyle name="표준 42 13 6 2 2" xfId="40917" xr:uid="{00000000-0005-0000-0000-00006F9D0000}"/>
    <cellStyle name="표준 42 13 6 3" xfId="35780" xr:uid="{00000000-0005-0000-0000-0000709D0000}"/>
    <cellStyle name="표준 42 13 7" xfId="25755" xr:uid="{00000000-0005-0000-0000-0000719D0000}"/>
    <cellStyle name="표준 42 13 7 2" xfId="37532" xr:uid="{00000000-0005-0000-0000-0000729D0000}"/>
    <cellStyle name="표준 42 13 8" xfId="34856" xr:uid="{00000000-0005-0000-0000-0000739D0000}"/>
    <cellStyle name="표준 42 14" xfId="9836" xr:uid="{00000000-0005-0000-0000-0000749D0000}"/>
    <cellStyle name="표준 42 14 2" xfId="11251" xr:uid="{00000000-0005-0000-0000-0000759D0000}"/>
    <cellStyle name="표준 42 14 2 2" xfId="24309" xr:uid="{00000000-0005-0000-0000-0000769D0000}"/>
    <cellStyle name="표준 42 14 2 2 2" xfId="29533" xr:uid="{00000000-0005-0000-0000-0000779D0000}"/>
    <cellStyle name="표준 42 14 2 2 2 2" xfId="41293" xr:uid="{00000000-0005-0000-0000-0000789D0000}"/>
    <cellStyle name="표준 42 14 2 2 3" xfId="36156" xr:uid="{00000000-0005-0000-0000-0000799D0000}"/>
    <cellStyle name="표준 42 14 2 3" xfId="26390" xr:uid="{00000000-0005-0000-0000-00007A9D0000}"/>
    <cellStyle name="표준 42 14 2 3 2" xfId="38162" xr:uid="{00000000-0005-0000-0000-00007B9D0000}"/>
    <cellStyle name="표준 42 14 2 4" xfId="35230" xr:uid="{00000000-0005-0000-0000-00007C9D0000}"/>
    <cellStyle name="표준 42 14 3" xfId="10591" xr:uid="{00000000-0005-0000-0000-00007D9D0000}"/>
    <cellStyle name="표준 42 14 3 2" xfId="24076" xr:uid="{00000000-0005-0000-0000-00007E9D0000}"/>
    <cellStyle name="표준 42 14 3 2 2" xfId="29300" xr:uid="{00000000-0005-0000-0000-00007F9D0000}"/>
    <cellStyle name="표준 42 14 3 2 2 2" xfId="41060" xr:uid="{00000000-0005-0000-0000-0000809D0000}"/>
    <cellStyle name="표준 42 14 3 2 3" xfId="35923" xr:uid="{00000000-0005-0000-0000-0000819D0000}"/>
    <cellStyle name="표준 42 14 3 3" xfId="26051" xr:uid="{00000000-0005-0000-0000-0000829D0000}"/>
    <cellStyle name="표준 42 14 3 3 2" xfId="37826" xr:uid="{00000000-0005-0000-0000-0000839D0000}"/>
    <cellStyle name="표준 42 14 3 4" xfId="34998" xr:uid="{00000000-0005-0000-0000-0000849D0000}"/>
    <cellStyle name="표준 42 14 4" xfId="11054" xr:uid="{00000000-0005-0000-0000-0000859D0000}"/>
    <cellStyle name="표준 42 14 4 2" xfId="24229" xr:uid="{00000000-0005-0000-0000-0000869D0000}"/>
    <cellStyle name="표준 42 14 4 2 2" xfId="29453" xr:uid="{00000000-0005-0000-0000-0000879D0000}"/>
    <cellStyle name="표준 42 14 4 2 2 2" xfId="41213" xr:uid="{00000000-0005-0000-0000-0000889D0000}"/>
    <cellStyle name="표준 42 14 4 2 3" xfId="36076" xr:uid="{00000000-0005-0000-0000-0000899D0000}"/>
    <cellStyle name="표준 42 14 4 3" xfId="26284" xr:uid="{00000000-0005-0000-0000-00008A9D0000}"/>
    <cellStyle name="표준 42 14 4 3 2" xfId="38056" xr:uid="{00000000-0005-0000-0000-00008B9D0000}"/>
    <cellStyle name="표준 42 14 4 4" xfId="35151" xr:uid="{00000000-0005-0000-0000-00008C9D0000}"/>
    <cellStyle name="표준 42 14 5" xfId="10787" xr:uid="{00000000-0005-0000-0000-00008D9D0000}"/>
    <cellStyle name="표준 42 14 5 2" xfId="24156" xr:uid="{00000000-0005-0000-0000-00008E9D0000}"/>
    <cellStyle name="표준 42 14 5 2 2" xfId="29380" xr:uid="{00000000-0005-0000-0000-00008F9D0000}"/>
    <cellStyle name="표준 42 14 5 2 2 2" xfId="41140" xr:uid="{00000000-0005-0000-0000-0000909D0000}"/>
    <cellStyle name="표준 42 14 5 2 3" xfId="36003" xr:uid="{00000000-0005-0000-0000-0000919D0000}"/>
    <cellStyle name="표준 42 14 5 3" xfId="26160" xr:uid="{00000000-0005-0000-0000-0000929D0000}"/>
    <cellStyle name="표준 42 14 5 3 2" xfId="37934" xr:uid="{00000000-0005-0000-0000-0000939D0000}"/>
    <cellStyle name="표준 42 14 5 4" xfId="35078" xr:uid="{00000000-0005-0000-0000-0000949D0000}"/>
    <cellStyle name="표준 42 14 6" xfId="23934" xr:uid="{00000000-0005-0000-0000-0000959D0000}"/>
    <cellStyle name="표준 42 14 6 2" xfId="29158" xr:uid="{00000000-0005-0000-0000-0000969D0000}"/>
    <cellStyle name="표준 42 14 6 2 2" xfId="40918" xr:uid="{00000000-0005-0000-0000-0000979D0000}"/>
    <cellStyle name="표준 42 14 6 3" xfId="35781" xr:uid="{00000000-0005-0000-0000-0000989D0000}"/>
    <cellStyle name="표준 42 14 7" xfId="25756" xr:uid="{00000000-0005-0000-0000-0000999D0000}"/>
    <cellStyle name="표준 42 14 7 2" xfId="37533" xr:uid="{00000000-0005-0000-0000-00009A9D0000}"/>
    <cellStyle name="표준 42 14 8" xfId="34857" xr:uid="{00000000-0005-0000-0000-00009B9D0000}"/>
    <cellStyle name="표준 42 15" xfId="9837" xr:uid="{00000000-0005-0000-0000-00009C9D0000}"/>
    <cellStyle name="표준 42 15 2" xfId="11118" xr:uid="{00000000-0005-0000-0000-00009D9D0000}"/>
    <cellStyle name="표준 42 15 2 2" xfId="24276" xr:uid="{00000000-0005-0000-0000-00009E9D0000}"/>
    <cellStyle name="표준 42 15 2 2 2" xfId="29500" xr:uid="{00000000-0005-0000-0000-00009F9D0000}"/>
    <cellStyle name="표준 42 15 2 2 2 2" xfId="41260" xr:uid="{00000000-0005-0000-0000-0000A09D0000}"/>
    <cellStyle name="표준 42 15 2 2 3" xfId="36123" xr:uid="{00000000-0005-0000-0000-0000A19D0000}"/>
    <cellStyle name="표준 42 15 2 3" xfId="26333" xr:uid="{00000000-0005-0000-0000-0000A29D0000}"/>
    <cellStyle name="표준 42 15 2 3 2" xfId="38105" xr:uid="{00000000-0005-0000-0000-0000A39D0000}"/>
    <cellStyle name="표준 42 15 2 4" xfId="35198" xr:uid="{00000000-0005-0000-0000-0000A49D0000}"/>
    <cellStyle name="표준 42 15 3" xfId="10725" xr:uid="{00000000-0005-0000-0000-0000A59D0000}"/>
    <cellStyle name="표준 42 15 3 2" xfId="24109" xr:uid="{00000000-0005-0000-0000-0000A69D0000}"/>
    <cellStyle name="표준 42 15 3 2 2" xfId="29333" xr:uid="{00000000-0005-0000-0000-0000A79D0000}"/>
    <cellStyle name="표준 42 15 3 2 2 2" xfId="41093" xr:uid="{00000000-0005-0000-0000-0000A89D0000}"/>
    <cellStyle name="표준 42 15 3 2 3" xfId="35956" xr:uid="{00000000-0005-0000-0000-0000A99D0000}"/>
    <cellStyle name="표준 42 15 3 3" xfId="26109" xr:uid="{00000000-0005-0000-0000-0000AA9D0000}"/>
    <cellStyle name="표준 42 15 3 3 2" xfId="37884" xr:uid="{00000000-0005-0000-0000-0000AB9D0000}"/>
    <cellStyle name="표준 42 15 3 4" xfId="35031" xr:uid="{00000000-0005-0000-0000-0000AC9D0000}"/>
    <cellStyle name="표준 42 15 4" xfId="10932" xr:uid="{00000000-0005-0000-0000-0000AD9D0000}"/>
    <cellStyle name="표준 42 15 4 2" xfId="24199" xr:uid="{00000000-0005-0000-0000-0000AE9D0000}"/>
    <cellStyle name="표준 42 15 4 2 2" xfId="29423" xr:uid="{00000000-0005-0000-0000-0000AF9D0000}"/>
    <cellStyle name="표준 42 15 4 2 2 2" xfId="41183" xr:uid="{00000000-0005-0000-0000-0000B09D0000}"/>
    <cellStyle name="표준 42 15 4 2 3" xfId="36046" xr:uid="{00000000-0005-0000-0000-0000B19D0000}"/>
    <cellStyle name="표준 42 15 4 3" xfId="26227" xr:uid="{00000000-0005-0000-0000-0000B29D0000}"/>
    <cellStyle name="표준 42 15 4 3 2" xfId="38000" xr:uid="{00000000-0005-0000-0000-0000B39D0000}"/>
    <cellStyle name="표준 42 15 4 4" xfId="35121" xr:uid="{00000000-0005-0000-0000-0000B49D0000}"/>
    <cellStyle name="표준 42 15 5" xfId="10909" xr:uid="{00000000-0005-0000-0000-0000B59D0000}"/>
    <cellStyle name="표준 42 15 5 2" xfId="24186" xr:uid="{00000000-0005-0000-0000-0000B69D0000}"/>
    <cellStyle name="표준 42 15 5 2 2" xfId="29410" xr:uid="{00000000-0005-0000-0000-0000B79D0000}"/>
    <cellStyle name="표준 42 15 5 2 2 2" xfId="41170" xr:uid="{00000000-0005-0000-0000-0000B89D0000}"/>
    <cellStyle name="표준 42 15 5 2 3" xfId="36033" xr:uid="{00000000-0005-0000-0000-0000B99D0000}"/>
    <cellStyle name="표준 42 15 5 3" xfId="26212" xr:uid="{00000000-0005-0000-0000-0000BA9D0000}"/>
    <cellStyle name="표준 42 15 5 3 2" xfId="37985" xr:uid="{00000000-0005-0000-0000-0000BB9D0000}"/>
    <cellStyle name="표준 42 15 5 4" xfId="35108" xr:uid="{00000000-0005-0000-0000-0000BC9D0000}"/>
    <cellStyle name="표준 42 15 6" xfId="23935" xr:uid="{00000000-0005-0000-0000-0000BD9D0000}"/>
    <cellStyle name="표준 42 15 6 2" xfId="29159" xr:uid="{00000000-0005-0000-0000-0000BE9D0000}"/>
    <cellStyle name="표준 42 15 6 2 2" xfId="40919" xr:uid="{00000000-0005-0000-0000-0000BF9D0000}"/>
    <cellStyle name="표준 42 15 6 3" xfId="35782" xr:uid="{00000000-0005-0000-0000-0000C09D0000}"/>
    <cellStyle name="표준 42 15 7" xfId="25757" xr:uid="{00000000-0005-0000-0000-0000C19D0000}"/>
    <cellStyle name="표준 42 15 7 2" xfId="37534" xr:uid="{00000000-0005-0000-0000-0000C29D0000}"/>
    <cellStyle name="표준 42 15 8" xfId="34858" xr:uid="{00000000-0005-0000-0000-0000C39D0000}"/>
    <cellStyle name="표준 42 16" xfId="9838" xr:uid="{00000000-0005-0000-0000-0000C49D0000}"/>
    <cellStyle name="표준 42 16 2" xfId="11249" xr:uid="{00000000-0005-0000-0000-0000C59D0000}"/>
    <cellStyle name="표준 42 16 2 2" xfId="24307" xr:uid="{00000000-0005-0000-0000-0000C69D0000}"/>
    <cellStyle name="표준 42 16 2 2 2" xfId="29531" xr:uid="{00000000-0005-0000-0000-0000C79D0000}"/>
    <cellStyle name="표준 42 16 2 2 2 2" xfId="41291" xr:uid="{00000000-0005-0000-0000-0000C89D0000}"/>
    <cellStyle name="표준 42 16 2 2 3" xfId="36154" xr:uid="{00000000-0005-0000-0000-0000C99D0000}"/>
    <cellStyle name="표준 42 16 2 3" xfId="26388" xr:uid="{00000000-0005-0000-0000-0000CA9D0000}"/>
    <cellStyle name="표준 42 16 2 3 2" xfId="38160" xr:uid="{00000000-0005-0000-0000-0000CB9D0000}"/>
    <cellStyle name="표준 42 16 2 4" xfId="35228" xr:uid="{00000000-0005-0000-0000-0000CC9D0000}"/>
    <cellStyle name="표준 42 16 3" xfId="10593" xr:uid="{00000000-0005-0000-0000-0000CD9D0000}"/>
    <cellStyle name="표준 42 16 3 2" xfId="24078" xr:uid="{00000000-0005-0000-0000-0000CE9D0000}"/>
    <cellStyle name="표준 42 16 3 2 2" xfId="29302" xr:uid="{00000000-0005-0000-0000-0000CF9D0000}"/>
    <cellStyle name="표준 42 16 3 2 2 2" xfId="41062" xr:uid="{00000000-0005-0000-0000-0000D09D0000}"/>
    <cellStyle name="표준 42 16 3 2 3" xfId="35925" xr:uid="{00000000-0005-0000-0000-0000D19D0000}"/>
    <cellStyle name="표준 42 16 3 3" xfId="26053" xr:uid="{00000000-0005-0000-0000-0000D29D0000}"/>
    <cellStyle name="표준 42 16 3 3 2" xfId="37828" xr:uid="{00000000-0005-0000-0000-0000D39D0000}"/>
    <cellStyle name="표준 42 16 3 4" xfId="35000" xr:uid="{00000000-0005-0000-0000-0000D49D0000}"/>
    <cellStyle name="표준 42 16 4" xfId="11052" xr:uid="{00000000-0005-0000-0000-0000D59D0000}"/>
    <cellStyle name="표준 42 16 4 2" xfId="24227" xr:uid="{00000000-0005-0000-0000-0000D69D0000}"/>
    <cellStyle name="표준 42 16 4 2 2" xfId="29451" xr:uid="{00000000-0005-0000-0000-0000D79D0000}"/>
    <cellStyle name="표준 42 16 4 2 2 2" xfId="41211" xr:uid="{00000000-0005-0000-0000-0000D89D0000}"/>
    <cellStyle name="표준 42 16 4 2 3" xfId="36074" xr:uid="{00000000-0005-0000-0000-0000D99D0000}"/>
    <cellStyle name="표준 42 16 4 3" xfId="26282" xr:uid="{00000000-0005-0000-0000-0000DA9D0000}"/>
    <cellStyle name="표준 42 16 4 3 2" xfId="38054" xr:uid="{00000000-0005-0000-0000-0000DB9D0000}"/>
    <cellStyle name="표준 42 16 4 4" xfId="35149" xr:uid="{00000000-0005-0000-0000-0000DC9D0000}"/>
    <cellStyle name="표준 42 16 5" xfId="10789" xr:uid="{00000000-0005-0000-0000-0000DD9D0000}"/>
    <cellStyle name="표준 42 16 5 2" xfId="24158" xr:uid="{00000000-0005-0000-0000-0000DE9D0000}"/>
    <cellStyle name="표준 42 16 5 2 2" xfId="29382" xr:uid="{00000000-0005-0000-0000-0000DF9D0000}"/>
    <cellStyle name="표준 42 16 5 2 2 2" xfId="41142" xr:uid="{00000000-0005-0000-0000-0000E09D0000}"/>
    <cellStyle name="표준 42 16 5 2 3" xfId="36005" xr:uid="{00000000-0005-0000-0000-0000E19D0000}"/>
    <cellStyle name="표준 42 16 5 3" xfId="26162" xr:uid="{00000000-0005-0000-0000-0000E29D0000}"/>
    <cellStyle name="표준 42 16 5 3 2" xfId="37936" xr:uid="{00000000-0005-0000-0000-0000E39D0000}"/>
    <cellStyle name="표준 42 16 5 4" xfId="35080" xr:uid="{00000000-0005-0000-0000-0000E49D0000}"/>
    <cellStyle name="표준 42 16 6" xfId="23936" xr:uid="{00000000-0005-0000-0000-0000E59D0000}"/>
    <cellStyle name="표준 42 16 6 2" xfId="29160" xr:uid="{00000000-0005-0000-0000-0000E69D0000}"/>
    <cellStyle name="표준 42 16 6 2 2" xfId="40920" xr:uid="{00000000-0005-0000-0000-0000E79D0000}"/>
    <cellStyle name="표준 42 16 6 3" xfId="35783" xr:uid="{00000000-0005-0000-0000-0000E89D0000}"/>
    <cellStyle name="표준 42 16 7" xfId="25758" xr:uid="{00000000-0005-0000-0000-0000E99D0000}"/>
    <cellStyle name="표준 42 16 7 2" xfId="37535" xr:uid="{00000000-0005-0000-0000-0000EA9D0000}"/>
    <cellStyle name="표준 42 16 8" xfId="34859" xr:uid="{00000000-0005-0000-0000-0000EB9D0000}"/>
    <cellStyle name="표준 42 17" xfId="9839" xr:uid="{00000000-0005-0000-0000-0000EC9D0000}"/>
    <cellStyle name="표준 42 17 2" xfId="11120" xr:uid="{00000000-0005-0000-0000-0000ED9D0000}"/>
    <cellStyle name="표준 42 17 2 2" xfId="24278" xr:uid="{00000000-0005-0000-0000-0000EE9D0000}"/>
    <cellStyle name="표준 42 17 2 2 2" xfId="29502" xr:uid="{00000000-0005-0000-0000-0000EF9D0000}"/>
    <cellStyle name="표준 42 17 2 2 2 2" xfId="41262" xr:uid="{00000000-0005-0000-0000-0000F09D0000}"/>
    <cellStyle name="표준 42 17 2 2 3" xfId="36125" xr:uid="{00000000-0005-0000-0000-0000F19D0000}"/>
    <cellStyle name="표준 42 17 2 3" xfId="26335" xr:uid="{00000000-0005-0000-0000-0000F29D0000}"/>
    <cellStyle name="표준 42 17 2 3 2" xfId="38107" xr:uid="{00000000-0005-0000-0000-0000F39D0000}"/>
    <cellStyle name="표준 42 17 2 4" xfId="35200" xr:uid="{00000000-0005-0000-0000-0000F49D0000}"/>
    <cellStyle name="표준 42 17 3" xfId="10723" xr:uid="{00000000-0005-0000-0000-0000F59D0000}"/>
    <cellStyle name="표준 42 17 3 2" xfId="24107" xr:uid="{00000000-0005-0000-0000-0000F69D0000}"/>
    <cellStyle name="표준 42 17 3 2 2" xfId="29331" xr:uid="{00000000-0005-0000-0000-0000F79D0000}"/>
    <cellStyle name="표준 42 17 3 2 2 2" xfId="41091" xr:uid="{00000000-0005-0000-0000-0000F89D0000}"/>
    <cellStyle name="표준 42 17 3 2 3" xfId="35954" xr:uid="{00000000-0005-0000-0000-0000F99D0000}"/>
    <cellStyle name="표준 42 17 3 3" xfId="26107" xr:uid="{00000000-0005-0000-0000-0000FA9D0000}"/>
    <cellStyle name="표준 42 17 3 3 2" xfId="37882" xr:uid="{00000000-0005-0000-0000-0000FB9D0000}"/>
    <cellStyle name="표준 42 17 3 4" xfId="35029" xr:uid="{00000000-0005-0000-0000-0000FC9D0000}"/>
    <cellStyle name="표준 42 17 4" xfId="11694" xr:uid="{00000000-0005-0000-0000-0000FD9D0000}"/>
    <cellStyle name="표준 42 17 4 2" xfId="24445" xr:uid="{00000000-0005-0000-0000-0000FE9D0000}"/>
    <cellStyle name="표준 42 17 4 2 2" xfId="29669" xr:uid="{00000000-0005-0000-0000-0000FF9D0000}"/>
    <cellStyle name="표준 42 17 4 2 2 2" xfId="41429" xr:uid="{00000000-0005-0000-0000-0000009E0000}"/>
    <cellStyle name="표준 42 17 4 2 3" xfId="36292" xr:uid="{00000000-0005-0000-0000-0000019E0000}"/>
    <cellStyle name="표준 42 17 4 3" xfId="26602" xr:uid="{00000000-0005-0000-0000-0000029E0000}"/>
    <cellStyle name="표준 42 17 4 3 2" xfId="38374" xr:uid="{00000000-0005-0000-0000-0000039E0000}"/>
    <cellStyle name="표준 42 17 4 4" xfId="35366" xr:uid="{00000000-0005-0000-0000-0000049E0000}"/>
    <cellStyle name="표준 42 17 5" xfId="12224" xr:uid="{00000000-0005-0000-0000-0000059E0000}"/>
    <cellStyle name="표준 42 17 5 2" xfId="24570" xr:uid="{00000000-0005-0000-0000-0000069E0000}"/>
    <cellStyle name="표준 42 17 5 2 2" xfId="29794" xr:uid="{00000000-0005-0000-0000-0000079E0000}"/>
    <cellStyle name="표준 42 17 5 2 2 2" xfId="41554" xr:uid="{00000000-0005-0000-0000-0000089E0000}"/>
    <cellStyle name="표준 42 17 5 2 3" xfId="36417" xr:uid="{00000000-0005-0000-0000-0000099E0000}"/>
    <cellStyle name="표준 42 17 5 3" xfId="26803" xr:uid="{00000000-0005-0000-0000-00000A9E0000}"/>
    <cellStyle name="표준 42 17 5 3 2" xfId="38575" xr:uid="{00000000-0005-0000-0000-00000B9E0000}"/>
    <cellStyle name="표준 42 17 5 4" xfId="35490" xr:uid="{00000000-0005-0000-0000-00000C9E0000}"/>
    <cellStyle name="표준 42 17 6" xfId="23937" xr:uid="{00000000-0005-0000-0000-00000D9E0000}"/>
    <cellStyle name="표준 42 17 6 2" xfId="29161" xr:uid="{00000000-0005-0000-0000-00000E9E0000}"/>
    <cellStyle name="표준 42 17 6 2 2" xfId="40921" xr:uid="{00000000-0005-0000-0000-00000F9E0000}"/>
    <cellStyle name="표준 42 17 6 3" xfId="35784" xr:uid="{00000000-0005-0000-0000-0000109E0000}"/>
    <cellStyle name="표준 42 17 7" xfId="25759" xr:uid="{00000000-0005-0000-0000-0000119E0000}"/>
    <cellStyle name="표준 42 17 7 2" xfId="37536" xr:uid="{00000000-0005-0000-0000-0000129E0000}"/>
    <cellStyle name="표준 42 17 8" xfId="34860" xr:uid="{00000000-0005-0000-0000-0000139E0000}"/>
    <cellStyle name="표준 42 18" xfId="9840" xr:uid="{00000000-0005-0000-0000-0000149E0000}"/>
    <cellStyle name="표준 42 18 2" xfId="11093" xr:uid="{00000000-0005-0000-0000-0000159E0000}"/>
    <cellStyle name="표준 42 18 2 2" xfId="24251" xr:uid="{00000000-0005-0000-0000-0000169E0000}"/>
    <cellStyle name="표준 42 18 2 2 2" xfId="29475" xr:uid="{00000000-0005-0000-0000-0000179E0000}"/>
    <cellStyle name="표준 42 18 2 2 2 2" xfId="41235" xr:uid="{00000000-0005-0000-0000-0000189E0000}"/>
    <cellStyle name="표준 42 18 2 2 3" xfId="36098" xr:uid="{00000000-0005-0000-0000-0000199E0000}"/>
    <cellStyle name="표준 42 18 2 3" xfId="26308" xr:uid="{00000000-0005-0000-0000-00001A9E0000}"/>
    <cellStyle name="표준 42 18 2 3 2" xfId="38080" xr:uid="{00000000-0005-0000-0000-00001B9E0000}"/>
    <cellStyle name="표준 42 18 2 4" xfId="35173" xr:uid="{00000000-0005-0000-0000-00001C9E0000}"/>
    <cellStyle name="표준 42 18 3" xfId="10750" xr:uid="{00000000-0005-0000-0000-00001D9E0000}"/>
    <cellStyle name="표준 42 18 3 2" xfId="24134" xr:uid="{00000000-0005-0000-0000-00001E9E0000}"/>
    <cellStyle name="표준 42 18 3 2 2" xfId="29358" xr:uid="{00000000-0005-0000-0000-00001F9E0000}"/>
    <cellStyle name="표준 42 18 3 2 2 2" xfId="41118" xr:uid="{00000000-0005-0000-0000-0000209E0000}"/>
    <cellStyle name="표준 42 18 3 2 3" xfId="35981" xr:uid="{00000000-0005-0000-0000-0000219E0000}"/>
    <cellStyle name="표준 42 18 3 3" xfId="26134" xr:uid="{00000000-0005-0000-0000-0000229E0000}"/>
    <cellStyle name="표준 42 18 3 3 2" xfId="37909" xr:uid="{00000000-0005-0000-0000-0000239E0000}"/>
    <cellStyle name="표준 42 18 3 4" xfId="35056" xr:uid="{00000000-0005-0000-0000-0000249E0000}"/>
    <cellStyle name="표준 42 18 4" xfId="10929" xr:uid="{00000000-0005-0000-0000-0000259E0000}"/>
    <cellStyle name="표준 42 18 4 2" xfId="24197" xr:uid="{00000000-0005-0000-0000-0000269E0000}"/>
    <cellStyle name="표준 42 18 4 2 2" xfId="29421" xr:uid="{00000000-0005-0000-0000-0000279E0000}"/>
    <cellStyle name="표준 42 18 4 2 2 2" xfId="41181" xr:uid="{00000000-0005-0000-0000-0000289E0000}"/>
    <cellStyle name="표준 42 18 4 2 3" xfId="36044" xr:uid="{00000000-0005-0000-0000-0000299E0000}"/>
    <cellStyle name="표준 42 18 4 3" xfId="26225" xr:uid="{00000000-0005-0000-0000-00002A9E0000}"/>
    <cellStyle name="표준 42 18 4 3 2" xfId="37998" xr:uid="{00000000-0005-0000-0000-00002B9E0000}"/>
    <cellStyle name="표준 42 18 4 4" xfId="35119" xr:uid="{00000000-0005-0000-0000-00002C9E0000}"/>
    <cellStyle name="표준 42 18 5" xfId="12199" xr:uid="{00000000-0005-0000-0000-00002D9E0000}"/>
    <cellStyle name="표준 42 18 5 2" xfId="24546" xr:uid="{00000000-0005-0000-0000-00002E9E0000}"/>
    <cellStyle name="표준 42 18 5 2 2" xfId="29770" xr:uid="{00000000-0005-0000-0000-00002F9E0000}"/>
    <cellStyle name="표준 42 18 5 2 2 2" xfId="41530" xr:uid="{00000000-0005-0000-0000-0000309E0000}"/>
    <cellStyle name="표준 42 18 5 2 3" xfId="36393" xr:uid="{00000000-0005-0000-0000-0000319E0000}"/>
    <cellStyle name="표준 42 18 5 3" xfId="26778" xr:uid="{00000000-0005-0000-0000-0000329E0000}"/>
    <cellStyle name="표준 42 18 5 3 2" xfId="38550" xr:uid="{00000000-0005-0000-0000-0000339E0000}"/>
    <cellStyle name="표준 42 18 5 4" xfId="35466" xr:uid="{00000000-0005-0000-0000-0000349E0000}"/>
    <cellStyle name="표준 42 18 6" xfId="23938" xr:uid="{00000000-0005-0000-0000-0000359E0000}"/>
    <cellStyle name="표준 42 18 6 2" xfId="29162" xr:uid="{00000000-0005-0000-0000-0000369E0000}"/>
    <cellStyle name="표준 42 18 6 2 2" xfId="40922" xr:uid="{00000000-0005-0000-0000-0000379E0000}"/>
    <cellStyle name="표준 42 18 6 3" xfId="35785" xr:uid="{00000000-0005-0000-0000-0000389E0000}"/>
    <cellStyle name="표준 42 18 7" xfId="25760" xr:uid="{00000000-0005-0000-0000-0000399E0000}"/>
    <cellStyle name="표준 42 18 7 2" xfId="37537" xr:uid="{00000000-0005-0000-0000-00003A9E0000}"/>
    <cellStyle name="표준 42 18 8" xfId="34861" xr:uid="{00000000-0005-0000-0000-00003B9E0000}"/>
    <cellStyle name="표준 42 19" xfId="9841" xr:uid="{00000000-0005-0000-0000-00003C9E0000}"/>
    <cellStyle name="표준 42 19 2" xfId="11122" xr:uid="{00000000-0005-0000-0000-00003D9E0000}"/>
    <cellStyle name="표준 42 19 2 2" xfId="24280" xr:uid="{00000000-0005-0000-0000-00003E9E0000}"/>
    <cellStyle name="표준 42 19 2 2 2" xfId="29504" xr:uid="{00000000-0005-0000-0000-00003F9E0000}"/>
    <cellStyle name="표준 42 19 2 2 2 2" xfId="41264" xr:uid="{00000000-0005-0000-0000-0000409E0000}"/>
    <cellStyle name="표준 42 19 2 2 3" xfId="36127" xr:uid="{00000000-0005-0000-0000-0000419E0000}"/>
    <cellStyle name="표준 42 19 2 3" xfId="26337" xr:uid="{00000000-0005-0000-0000-0000429E0000}"/>
    <cellStyle name="표준 42 19 2 3 2" xfId="38109" xr:uid="{00000000-0005-0000-0000-0000439E0000}"/>
    <cellStyle name="표준 42 19 2 4" xfId="35202" xr:uid="{00000000-0005-0000-0000-0000449E0000}"/>
    <cellStyle name="표준 42 19 3" xfId="10721" xr:uid="{00000000-0005-0000-0000-0000459E0000}"/>
    <cellStyle name="표준 42 19 3 2" xfId="24105" xr:uid="{00000000-0005-0000-0000-0000469E0000}"/>
    <cellStyle name="표준 42 19 3 2 2" xfId="29329" xr:uid="{00000000-0005-0000-0000-0000479E0000}"/>
    <cellStyle name="표준 42 19 3 2 2 2" xfId="41089" xr:uid="{00000000-0005-0000-0000-0000489E0000}"/>
    <cellStyle name="표준 42 19 3 2 3" xfId="35952" xr:uid="{00000000-0005-0000-0000-0000499E0000}"/>
    <cellStyle name="표준 42 19 3 3" xfId="26105" xr:uid="{00000000-0005-0000-0000-00004A9E0000}"/>
    <cellStyle name="표준 42 19 3 3 2" xfId="37880" xr:uid="{00000000-0005-0000-0000-00004B9E0000}"/>
    <cellStyle name="표준 42 19 3 4" xfId="35027" xr:uid="{00000000-0005-0000-0000-00004C9E0000}"/>
    <cellStyle name="표준 42 19 4" xfId="11696" xr:uid="{00000000-0005-0000-0000-00004D9E0000}"/>
    <cellStyle name="표준 42 19 4 2" xfId="24447" xr:uid="{00000000-0005-0000-0000-00004E9E0000}"/>
    <cellStyle name="표준 42 19 4 2 2" xfId="29671" xr:uid="{00000000-0005-0000-0000-00004F9E0000}"/>
    <cellStyle name="표준 42 19 4 2 2 2" xfId="41431" xr:uid="{00000000-0005-0000-0000-0000509E0000}"/>
    <cellStyle name="표준 42 19 4 2 3" xfId="36294" xr:uid="{00000000-0005-0000-0000-0000519E0000}"/>
    <cellStyle name="표준 42 19 4 3" xfId="26604" xr:uid="{00000000-0005-0000-0000-0000529E0000}"/>
    <cellStyle name="표준 42 19 4 3 2" xfId="38376" xr:uid="{00000000-0005-0000-0000-0000539E0000}"/>
    <cellStyle name="표준 42 19 4 4" xfId="35368" xr:uid="{00000000-0005-0000-0000-0000549E0000}"/>
    <cellStyle name="표준 42 19 5" xfId="10908" xr:uid="{00000000-0005-0000-0000-0000559E0000}"/>
    <cellStyle name="표준 42 19 5 2" xfId="24185" xr:uid="{00000000-0005-0000-0000-0000569E0000}"/>
    <cellStyle name="표준 42 19 5 2 2" xfId="29409" xr:uid="{00000000-0005-0000-0000-0000579E0000}"/>
    <cellStyle name="표준 42 19 5 2 2 2" xfId="41169" xr:uid="{00000000-0005-0000-0000-0000589E0000}"/>
    <cellStyle name="표준 42 19 5 2 3" xfId="36032" xr:uid="{00000000-0005-0000-0000-0000599E0000}"/>
    <cellStyle name="표준 42 19 5 3" xfId="26211" xr:uid="{00000000-0005-0000-0000-00005A9E0000}"/>
    <cellStyle name="표준 42 19 5 3 2" xfId="37984" xr:uid="{00000000-0005-0000-0000-00005B9E0000}"/>
    <cellStyle name="표준 42 19 5 4" xfId="35107" xr:uid="{00000000-0005-0000-0000-00005C9E0000}"/>
    <cellStyle name="표준 42 19 6" xfId="23939" xr:uid="{00000000-0005-0000-0000-00005D9E0000}"/>
    <cellStyle name="표준 42 19 6 2" xfId="29163" xr:uid="{00000000-0005-0000-0000-00005E9E0000}"/>
    <cellStyle name="표준 42 19 6 2 2" xfId="40923" xr:uid="{00000000-0005-0000-0000-00005F9E0000}"/>
    <cellStyle name="표준 42 19 6 3" xfId="35786" xr:uid="{00000000-0005-0000-0000-0000609E0000}"/>
    <cellStyle name="표준 42 19 7" xfId="25761" xr:uid="{00000000-0005-0000-0000-0000619E0000}"/>
    <cellStyle name="표준 42 19 7 2" xfId="37538" xr:uid="{00000000-0005-0000-0000-0000629E0000}"/>
    <cellStyle name="표준 42 19 8" xfId="34862" xr:uid="{00000000-0005-0000-0000-0000639E0000}"/>
    <cellStyle name="표준 42 2" xfId="2244" xr:uid="{00000000-0005-0000-0000-0000649E0000}"/>
    <cellStyle name="표준 42 2 2" xfId="11272" xr:uid="{00000000-0005-0000-0000-0000659E0000}"/>
    <cellStyle name="표준 42 2 2 2" xfId="24330" xr:uid="{00000000-0005-0000-0000-0000669E0000}"/>
    <cellStyle name="표준 42 2 2 2 2" xfId="29554" xr:uid="{00000000-0005-0000-0000-0000679E0000}"/>
    <cellStyle name="표준 42 2 2 2 2 2" xfId="41314" xr:uid="{00000000-0005-0000-0000-0000689E0000}"/>
    <cellStyle name="표준 42 2 2 2 3" xfId="36177" xr:uid="{00000000-0005-0000-0000-0000699E0000}"/>
    <cellStyle name="표준 42 2 2 3" xfId="26411" xr:uid="{00000000-0005-0000-0000-00006A9E0000}"/>
    <cellStyle name="표준 42 2 2 3 2" xfId="38183" xr:uid="{00000000-0005-0000-0000-00006B9E0000}"/>
    <cellStyle name="표준 42 2 2 4" xfId="35251" xr:uid="{00000000-0005-0000-0000-00006C9E0000}"/>
    <cellStyle name="표준 42 2 3" xfId="10570" xr:uid="{00000000-0005-0000-0000-00006D9E0000}"/>
    <cellStyle name="표준 42 2 3 2" xfId="24055" xr:uid="{00000000-0005-0000-0000-00006E9E0000}"/>
    <cellStyle name="표준 42 2 3 2 2" xfId="29279" xr:uid="{00000000-0005-0000-0000-00006F9E0000}"/>
    <cellStyle name="표준 42 2 3 2 2 2" xfId="41039" xr:uid="{00000000-0005-0000-0000-0000709E0000}"/>
    <cellStyle name="표준 42 2 3 2 3" xfId="35902" xr:uid="{00000000-0005-0000-0000-0000719E0000}"/>
    <cellStyle name="표준 42 2 3 3" xfId="26030" xr:uid="{00000000-0005-0000-0000-0000729E0000}"/>
    <cellStyle name="표준 42 2 3 3 2" xfId="37805" xr:uid="{00000000-0005-0000-0000-0000739E0000}"/>
    <cellStyle name="표준 42 2 3 4" xfId="34977" xr:uid="{00000000-0005-0000-0000-0000749E0000}"/>
    <cellStyle name="표준 42 2 4" xfId="11717" xr:uid="{00000000-0005-0000-0000-0000759E0000}"/>
    <cellStyle name="표준 42 2 4 2" xfId="24459" xr:uid="{00000000-0005-0000-0000-0000769E0000}"/>
    <cellStyle name="표준 42 2 4 2 2" xfId="29683" xr:uid="{00000000-0005-0000-0000-0000779E0000}"/>
    <cellStyle name="표준 42 2 4 2 2 2" xfId="41443" xr:uid="{00000000-0005-0000-0000-0000789E0000}"/>
    <cellStyle name="표준 42 2 4 2 3" xfId="36306" xr:uid="{00000000-0005-0000-0000-0000799E0000}"/>
    <cellStyle name="표준 42 2 4 3" xfId="26616" xr:uid="{00000000-0005-0000-0000-00007A9E0000}"/>
    <cellStyle name="표준 42 2 4 3 2" xfId="38388" xr:uid="{00000000-0005-0000-0000-00007B9E0000}"/>
    <cellStyle name="표준 42 2 4 4" xfId="35380" xr:uid="{00000000-0005-0000-0000-00007C9E0000}"/>
    <cellStyle name="표준 42 2 5" xfId="12247" xr:uid="{00000000-0005-0000-0000-00007D9E0000}"/>
    <cellStyle name="표준 42 2 5 2" xfId="24584" xr:uid="{00000000-0005-0000-0000-00007E9E0000}"/>
    <cellStyle name="표준 42 2 5 2 2" xfId="29808" xr:uid="{00000000-0005-0000-0000-00007F9E0000}"/>
    <cellStyle name="표준 42 2 5 2 2 2" xfId="41568" xr:uid="{00000000-0005-0000-0000-0000809E0000}"/>
    <cellStyle name="표준 42 2 5 2 3" xfId="36431" xr:uid="{00000000-0005-0000-0000-0000819E0000}"/>
    <cellStyle name="표준 42 2 5 3" xfId="26817" xr:uid="{00000000-0005-0000-0000-0000829E0000}"/>
    <cellStyle name="표준 42 2 5 3 2" xfId="38589" xr:uid="{00000000-0005-0000-0000-0000839E0000}"/>
    <cellStyle name="표준 42 2 5 4" xfId="35504" xr:uid="{00000000-0005-0000-0000-0000849E0000}"/>
    <cellStyle name="표준 42 2 6" xfId="23940" xr:uid="{00000000-0005-0000-0000-0000859E0000}"/>
    <cellStyle name="표준 42 2 6 2" xfId="29164" xr:uid="{00000000-0005-0000-0000-0000869E0000}"/>
    <cellStyle name="표준 42 2 6 2 2" xfId="40924" xr:uid="{00000000-0005-0000-0000-0000879E0000}"/>
    <cellStyle name="표준 42 2 6 3" xfId="35787" xr:uid="{00000000-0005-0000-0000-0000889E0000}"/>
    <cellStyle name="표준 42 2 7" xfId="25762" xr:uid="{00000000-0005-0000-0000-0000899E0000}"/>
    <cellStyle name="표준 42 2 7 2" xfId="37539" xr:uid="{00000000-0005-0000-0000-00008A9E0000}"/>
    <cellStyle name="표준 42 2 8" xfId="31516" xr:uid="{00000000-0005-0000-0000-00008B9E0000}"/>
    <cellStyle name="표준 42 20" xfId="9842" xr:uid="{00000000-0005-0000-0000-00008C9E0000}"/>
    <cellStyle name="표준 42 20 2" xfId="11246" xr:uid="{00000000-0005-0000-0000-00008D9E0000}"/>
    <cellStyle name="표준 42 20 2 2" xfId="24304" xr:uid="{00000000-0005-0000-0000-00008E9E0000}"/>
    <cellStyle name="표준 42 20 2 2 2" xfId="29528" xr:uid="{00000000-0005-0000-0000-00008F9E0000}"/>
    <cellStyle name="표준 42 20 2 2 2 2" xfId="41288" xr:uid="{00000000-0005-0000-0000-0000909E0000}"/>
    <cellStyle name="표준 42 20 2 2 3" xfId="36151" xr:uid="{00000000-0005-0000-0000-0000919E0000}"/>
    <cellStyle name="표준 42 20 2 3" xfId="26385" xr:uid="{00000000-0005-0000-0000-0000929E0000}"/>
    <cellStyle name="표준 42 20 2 3 2" xfId="38157" xr:uid="{00000000-0005-0000-0000-0000939E0000}"/>
    <cellStyle name="표준 42 20 2 4" xfId="35225" xr:uid="{00000000-0005-0000-0000-0000949E0000}"/>
    <cellStyle name="표준 42 20 3" xfId="10596" xr:uid="{00000000-0005-0000-0000-0000959E0000}"/>
    <cellStyle name="표준 42 20 3 2" xfId="24081" xr:uid="{00000000-0005-0000-0000-0000969E0000}"/>
    <cellStyle name="표준 42 20 3 2 2" xfId="29305" xr:uid="{00000000-0005-0000-0000-0000979E0000}"/>
    <cellStyle name="표준 42 20 3 2 2 2" xfId="41065" xr:uid="{00000000-0005-0000-0000-0000989E0000}"/>
    <cellStyle name="표준 42 20 3 2 3" xfId="35928" xr:uid="{00000000-0005-0000-0000-0000999E0000}"/>
    <cellStyle name="표준 42 20 3 3" xfId="26056" xr:uid="{00000000-0005-0000-0000-00009A9E0000}"/>
    <cellStyle name="표준 42 20 3 3 2" xfId="37831" xr:uid="{00000000-0005-0000-0000-00009B9E0000}"/>
    <cellStyle name="표준 42 20 3 4" xfId="35003" xr:uid="{00000000-0005-0000-0000-00009C9E0000}"/>
    <cellStyle name="표준 42 20 4" xfId="11049" xr:uid="{00000000-0005-0000-0000-00009D9E0000}"/>
    <cellStyle name="표준 42 20 4 2" xfId="24224" xr:uid="{00000000-0005-0000-0000-00009E9E0000}"/>
    <cellStyle name="표준 42 20 4 2 2" xfId="29448" xr:uid="{00000000-0005-0000-0000-00009F9E0000}"/>
    <cellStyle name="표준 42 20 4 2 2 2" xfId="41208" xr:uid="{00000000-0005-0000-0000-0000A09E0000}"/>
    <cellStyle name="표준 42 20 4 2 3" xfId="36071" xr:uid="{00000000-0005-0000-0000-0000A19E0000}"/>
    <cellStyle name="표준 42 20 4 3" xfId="26279" xr:uid="{00000000-0005-0000-0000-0000A29E0000}"/>
    <cellStyle name="표준 42 20 4 3 2" xfId="38051" xr:uid="{00000000-0005-0000-0000-0000A39E0000}"/>
    <cellStyle name="표준 42 20 4 4" xfId="35146" xr:uid="{00000000-0005-0000-0000-0000A49E0000}"/>
    <cellStyle name="표준 42 20 5" xfId="10792" xr:uid="{00000000-0005-0000-0000-0000A59E0000}"/>
    <cellStyle name="표준 42 20 5 2" xfId="24161" xr:uid="{00000000-0005-0000-0000-0000A69E0000}"/>
    <cellStyle name="표준 42 20 5 2 2" xfId="29385" xr:uid="{00000000-0005-0000-0000-0000A79E0000}"/>
    <cellStyle name="표준 42 20 5 2 2 2" xfId="41145" xr:uid="{00000000-0005-0000-0000-0000A89E0000}"/>
    <cellStyle name="표준 42 20 5 2 3" xfId="36008" xr:uid="{00000000-0005-0000-0000-0000A99E0000}"/>
    <cellStyle name="표준 42 20 5 3" xfId="26165" xr:uid="{00000000-0005-0000-0000-0000AA9E0000}"/>
    <cellStyle name="표준 42 20 5 3 2" xfId="37939" xr:uid="{00000000-0005-0000-0000-0000AB9E0000}"/>
    <cellStyle name="표준 42 20 5 4" xfId="35083" xr:uid="{00000000-0005-0000-0000-0000AC9E0000}"/>
    <cellStyle name="표준 42 20 6" xfId="23941" xr:uid="{00000000-0005-0000-0000-0000AD9E0000}"/>
    <cellStyle name="표준 42 20 6 2" xfId="29165" xr:uid="{00000000-0005-0000-0000-0000AE9E0000}"/>
    <cellStyle name="표준 42 20 6 2 2" xfId="40925" xr:uid="{00000000-0005-0000-0000-0000AF9E0000}"/>
    <cellStyle name="표준 42 20 6 3" xfId="35788" xr:uid="{00000000-0005-0000-0000-0000B09E0000}"/>
    <cellStyle name="표준 42 20 7" xfId="25763" xr:uid="{00000000-0005-0000-0000-0000B19E0000}"/>
    <cellStyle name="표준 42 20 7 2" xfId="37540" xr:uid="{00000000-0005-0000-0000-0000B29E0000}"/>
    <cellStyle name="표준 42 20 8" xfId="34863" xr:uid="{00000000-0005-0000-0000-0000B39E0000}"/>
    <cellStyle name="표준 42 21" xfId="9843" xr:uid="{00000000-0005-0000-0000-0000B49E0000}"/>
    <cellStyle name="표준 42 21 2" xfId="11124" xr:uid="{00000000-0005-0000-0000-0000B59E0000}"/>
    <cellStyle name="표준 42 21 2 2" xfId="24282" xr:uid="{00000000-0005-0000-0000-0000B69E0000}"/>
    <cellStyle name="표준 42 21 2 2 2" xfId="29506" xr:uid="{00000000-0005-0000-0000-0000B79E0000}"/>
    <cellStyle name="표준 42 21 2 2 2 2" xfId="41266" xr:uid="{00000000-0005-0000-0000-0000B89E0000}"/>
    <cellStyle name="표준 42 21 2 2 3" xfId="36129" xr:uid="{00000000-0005-0000-0000-0000B99E0000}"/>
    <cellStyle name="표준 42 21 2 3" xfId="26339" xr:uid="{00000000-0005-0000-0000-0000BA9E0000}"/>
    <cellStyle name="표준 42 21 2 3 2" xfId="38111" xr:uid="{00000000-0005-0000-0000-0000BB9E0000}"/>
    <cellStyle name="표준 42 21 2 4" xfId="35204" xr:uid="{00000000-0005-0000-0000-0000BC9E0000}"/>
    <cellStyle name="표준 42 21 3" xfId="10719" xr:uid="{00000000-0005-0000-0000-0000BD9E0000}"/>
    <cellStyle name="표준 42 21 3 2" xfId="24103" xr:uid="{00000000-0005-0000-0000-0000BE9E0000}"/>
    <cellStyle name="표준 42 21 3 2 2" xfId="29327" xr:uid="{00000000-0005-0000-0000-0000BF9E0000}"/>
    <cellStyle name="표준 42 21 3 2 2 2" xfId="41087" xr:uid="{00000000-0005-0000-0000-0000C09E0000}"/>
    <cellStyle name="표준 42 21 3 2 3" xfId="35950" xr:uid="{00000000-0005-0000-0000-0000C19E0000}"/>
    <cellStyle name="표준 42 21 3 3" xfId="26103" xr:uid="{00000000-0005-0000-0000-0000C29E0000}"/>
    <cellStyle name="표준 42 21 3 3 2" xfId="37878" xr:uid="{00000000-0005-0000-0000-0000C39E0000}"/>
    <cellStyle name="표준 42 21 3 4" xfId="35025" xr:uid="{00000000-0005-0000-0000-0000C49E0000}"/>
    <cellStyle name="표준 42 21 4" xfId="10935" xr:uid="{00000000-0005-0000-0000-0000C59E0000}"/>
    <cellStyle name="표준 42 21 4 2" xfId="24202" xr:uid="{00000000-0005-0000-0000-0000C69E0000}"/>
    <cellStyle name="표준 42 21 4 2 2" xfId="29426" xr:uid="{00000000-0005-0000-0000-0000C79E0000}"/>
    <cellStyle name="표준 42 21 4 2 2 2" xfId="41186" xr:uid="{00000000-0005-0000-0000-0000C89E0000}"/>
    <cellStyle name="표준 42 21 4 2 3" xfId="36049" xr:uid="{00000000-0005-0000-0000-0000C99E0000}"/>
    <cellStyle name="표준 42 21 4 3" xfId="26230" xr:uid="{00000000-0005-0000-0000-0000CA9E0000}"/>
    <cellStyle name="표준 42 21 4 3 2" xfId="38003" xr:uid="{00000000-0005-0000-0000-0000CB9E0000}"/>
    <cellStyle name="표준 42 21 4 4" xfId="35124" xr:uid="{00000000-0005-0000-0000-0000CC9E0000}"/>
    <cellStyle name="표준 42 21 5" xfId="10906" xr:uid="{00000000-0005-0000-0000-0000CD9E0000}"/>
    <cellStyle name="표준 42 21 5 2" xfId="24183" xr:uid="{00000000-0005-0000-0000-0000CE9E0000}"/>
    <cellStyle name="표준 42 21 5 2 2" xfId="29407" xr:uid="{00000000-0005-0000-0000-0000CF9E0000}"/>
    <cellStyle name="표준 42 21 5 2 2 2" xfId="41167" xr:uid="{00000000-0005-0000-0000-0000D09E0000}"/>
    <cellStyle name="표준 42 21 5 2 3" xfId="36030" xr:uid="{00000000-0005-0000-0000-0000D19E0000}"/>
    <cellStyle name="표준 42 21 5 3" xfId="26209" xr:uid="{00000000-0005-0000-0000-0000D29E0000}"/>
    <cellStyle name="표준 42 21 5 3 2" xfId="37982" xr:uid="{00000000-0005-0000-0000-0000D39E0000}"/>
    <cellStyle name="표준 42 21 5 4" xfId="35105" xr:uid="{00000000-0005-0000-0000-0000D49E0000}"/>
    <cellStyle name="표준 42 21 6" xfId="23942" xr:uid="{00000000-0005-0000-0000-0000D59E0000}"/>
    <cellStyle name="표준 42 21 6 2" xfId="29166" xr:uid="{00000000-0005-0000-0000-0000D69E0000}"/>
    <cellStyle name="표준 42 21 6 2 2" xfId="40926" xr:uid="{00000000-0005-0000-0000-0000D79E0000}"/>
    <cellStyle name="표준 42 21 6 3" xfId="35789" xr:uid="{00000000-0005-0000-0000-0000D89E0000}"/>
    <cellStyle name="표준 42 21 7" xfId="25764" xr:uid="{00000000-0005-0000-0000-0000D99E0000}"/>
    <cellStyle name="표준 42 21 7 2" xfId="37541" xr:uid="{00000000-0005-0000-0000-0000DA9E0000}"/>
    <cellStyle name="표준 42 21 8" xfId="34864" xr:uid="{00000000-0005-0000-0000-0000DB9E0000}"/>
    <cellStyle name="표준 42 22" xfId="9844" xr:uid="{00000000-0005-0000-0000-0000DC9E0000}"/>
    <cellStyle name="표준 42 22 2" xfId="11244" xr:uid="{00000000-0005-0000-0000-0000DD9E0000}"/>
    <cellStyle name="표준 42 22 2 2" xfId="24302" xr:uid="{00000000-0005-0000-0000-0000DE9E0000}"/>
    <cellStyle name="표준 42 22 2 2 2" xfId="29526" xr:uid="{00000000-0005-0000-0000-0000DF9E0000}"/>
    <cellStyle name="표준 42 22 2 2 2 2" xfId="41286" xr:uid="{00000000-0005-0000-0000-0000E09E0000}"/>
    <cellStyle name="표준 42 22 2 2 3" xfId="36149" xr:uid="{00000000-0005-0000-0000-0000E19E0000}"/>
    <cellStyle name="표준 42 22 2 3" xfId="26383" xr:uid="{00000000-0005-0000-0000-0000E29E0000}"/>
    <cellStyle name="표준 42 22 2 3 2" xfId="38155" xr:uid="{00000000-0005-0000-0000-0000E39E0000}"/>
    <cellStyle name="표준 42 22 2 4" xfId="35223" xr:uid="{00000000-0005-0000-0000-0000E49E0000}"/>
    <cellStyle name="표준 42 22 3" xfId="10598" xr:uid="{00000000-0005-0000-0000-0000E59E0000}"/>
    <cellStyle name="표준 42 22 3 2" xfId="24083" xr:uid="{00000000-0005-0000-0000-0000E69E0000}"/>
    <cellStyle name="표준 42 22 3 2 2" xfId="29307" xr:uid="{00000000-0005-0000-0000-0000E79E0000}"/>
    <cellStyle name="표준 42 22 3 2 2 2" xfId="41067" xr:uid="{00000000-0005-0000-0000-0000E89E0000}"/>
    <cellStyle name="표준 42 22 3 2 3" xfId="35930" xr:uid="{00000000-0005-0000-0000-0000E99E0000}"/>
    <cellStyle name="표준 42 22 3 3" xfId="26058" xr:uid="{00000000-0005-0000-0000-0000EA9E0000}"/>
    <cellStyle name="표준 42 22 3 3 2" xfId="37833" xr:uid="{00000000-0005-0000-0000-0000EB9E0000}"/>
    <cellStyle name="표준 42 22 3 4" xfId="35005" xr:uid="{00000000-0005-0000-0000-0000EC9E0000}"/>
    <cellStyle name="표준 42 22 4" xfId="11047" xr:uid="{00000000-0005-0000-0000-0000ED9E0000}"/>
    <cellStyle name="표준 42 22 4 2" xfId="24222" xr:uid="{00000000-0005-0000-0000-0000EE9E0000}"/>
    <cellStyle name="표준 42 22 4 2 2" xfId="29446" xr:uid="{00000000-0005-0000-0000-0000EF9E0000}"/>
    <cellStyle name="표준 42 22 4 2 2 2" xfId="41206" xr:uid="{00000000-0005-0000-0000-0000F09E0000}"/>
    <cellStyle name="표준 42 22 4 2 3" xfId="36069" xr:uid="{00000000-0005-0000-0000-0000F19E0000}"/>
    <cellStyle name="표준 42 22 4 3" xfId="26277" xr:uid="{00000000-0005-0000-0000-0000F29E0000}"/>
    <cellStyle name="표준 42 22 4 3 2" xfId="38049" xr:uid="{00000000-0005-0000-0000-0000F39E0000}"/>
    <cellStyle name="표준 42 22 4 4" xfId="35144" xr:uid="{00000000-0005-0000-0000-0000F49E0000}"/>
    <cellStyle name="표준 42 22 5" xfId="10794" xr:uid="{00000000-0005-0000-0000-0000F59E0000}"/>
    <cellStyle name="표준 42 22 5 2" xfId="24163" xr:uid="{00000000-0005-0000-0000-0000F69E0000}"/>
    <cellStyle name="표준 42 22 5 2 2" xfId="29387" xr:uid="{00000000-0005-0000-0000-0000F79E0000}"/>
    <cellStyle name="표준 42 22 5 2 2 2" xfId="41147" xr:uid="{00000000-0005-0000-0000-0000F89E0000}"/>
    <cellStyle name="표준 42 22 5 2 3" xfId="36010" xr:uid="{00000000-0005-0000-0000-0000F99E0000}"/>
    <cellStyle name="표준 42 22 5 3" xfId="26167" xr:uid="{00000000-0005-0000-0000-0000FA9E0000}"/>
    <cellStyle name="표준 42 22 5 3 2" xfId="37941" xr:uid="{00000000-0005-0000-0000-0000FB9E0000}"/>
    <cellStyle name="표준 42 22 5 4" xfId="35085" xr:uid="{00000000-0005-0000-0000-0000FC9E0000}"/>
    <cellStyle name="표준 42 22 6" xfId="23943" xr:uid="{00000000-0005-0000-0000-0000FD9E0000}"/>
    <cellStyle name="표준 42 22 6 2" xfId="29167" xr:uid="{00000000-0005-0000-0000-0000FE9E0000}"/>
    <cellStyle name="표준 42 22 6 2 2" xfId="40927" xr:uid="{00000000-0005-0000-0000-0000FF9E0000}"/>
    <cellStyle name="표준 42 22 6 3" xfId="35790" xr:uid="{00000000-0005-0000-0000-0000009F0000}"/>
    <cellStyle name="표준 42 22 7" xfId="25765" xr:uid="{00000000-0005-0000-0000-0000019F0000}"/>
    <cellStyle name="표준 42 22 7 2" xfId="37542" xr:uid="{00000000-0005-0000-0000-0000029F0000}"/>
    <cellStyle name="표준 42 22 8" xfId="34865" xr:uid="{00000000-0005-0000-0000-0000039F0000}"/>
    <cellStyle name="표준 42 23" xfId="9845" xr:uid="{00000000-0005-0000-0000-0000049F0000}"/>
    <cellStyle name="표준 42 23 2" xfId="11275" xr:uid="{00000000-0005-0000-0000-0000059F0000}"/>
    <cellStyle name="표준 42 23 2 2" xfId="24333" xr:uid="{00000000-0005-0000-0000-0000069F0000}"/>
    <cellStyle name="표준 42 23 2 2 2" xfId="29557" xr:uid="{00000000-0005-0000-0000-0000079F0000}"/>
    <cellStyle name="표준 42 23 2 2 2 2" xfId="41317" xr:uid="{00000000-0005-0000-0000-0000089F0000}"/>
    <cellStyle name="표준 42 23 2 2 3" xfId="36180" xr:uid="{00000000-0005-0000-0000-0000099F0000}"/>
    <cellStyle name="표준 42 23 2 3" xfId="26414" xr:uid="{00000000-0005-0000-0000-00000A9F0000}"/>
    <cellStyle name="표준 42 23 2 3 2" xfId="38186" xr:uid="{00000000-0005-0000-0000-00000B9F0000}"/>
    <cellStyle name="표준 42 23 2 4" xfId="35254" xr:uid="{00000000-0005-0000-0000-00000C9F0000}"/>
    <cellStyle name="표준 42 23 3" xfId="10567" xr:uid="{00000000-0005-0000-0000-00000D9F0000}"/>
    <cellStyle name="표준 42 23 3 2" xfId="24052" xr:uid="{00000000-0005-0000-0000-00000E9F0000}"/>
    <cellStyle name="표준 42 23 3 2 2" xfId="29276" xr:uid="{00000000-0005-0000-0000-00000F9F0000}"/>
    <cellStyle name="표준 42 23 3 2 2 2" xfId="41036" xr:uid="{00000000-0005-0000-0000-0000109F0000}"/>
    <cellStyle name="표준 42 23 3 2 3" xfId="35899" xr:uid="{00000000-0005-0000-0000-0000119F0000}"/>
    <cellStyle name="표준 42 23 3 3" xfId="26027" xr:uid="{00000000-0005-0000-0000-0000129F0000}"/>
    <cellStyle name="표준 42 23 3 3 2" xfId="37802" xr:uid="{00000000-0005-0000-0000-0000139F0000}"/>
    <cellStyle name="표준 42 23 3 4" xfId="34974" xr:uid="{00000000-0005-0000-0000-0000149F0000}"/>
    <cellStyle name="표준 42 23 4" xfId="11720" xr:uid="{00000000-0005-0000-0000-0000159F0000}"/>
    <cellStyle name="표준 42 23 4 2" xfId="24462" xr:uid="{00000000-0005-0000-0000-0000169F0000}"/>
    <cellStyle name="표준 42 23 4 2 2" xfId="29686" xr:uid="{00000000-0005-0000-0000-0000179F0000}"/>
    <cellStyle name="표준 42 23 4 2 2 2" xfId="41446" xr:uid="{00000000-0005-0000-0000-0000189F0000}"/>
    <cellStyle name="표준 42 23 4 2 3" xfId="36309" xr:uid="{00000000-0005-0000-0000-0000199F0000}"/>
    <cellStyle name="표준 42 23 4 3" xfId="26619" xr:uid="{00000000-0005-0000-0000-00001A9F0000}"/>
    <cellStyle name="표준 42 23 4 3 2" xfId="38391" xr:uid="{00000000-0005-0000-0000-00001B9F0000}"/>
    <cellStyle name="표준 42 23 4 4" xfId="35383" xr:uid="{00000000-0005-0000-0000-00001C9F0000}"/>
    <cellStyle name="표준 42 23 5" xfId="12250" xr:uid="{00000000-0005-0000-0000-00001D9F0000}"/>
    <cellStyle name="표준 42 23 5 2" xfId="24587" xr:uid="{00000000-0005-0000-0000-00001E9F0000}"/>
    <cellStyle name="표준 42 23 5 2 2" xfId="29811" xr:uid="{00000000-0005-0000-0000-00001F9F0000}"/>
    <cellStyle name="표준 42 23 5 2 2 2" xfId="41571" xr:uid="{00000000-0005-0000-0000-0000209F0000}"/>
    <cellStyle name="표준 42 23 5 2 3" xfId="36434" xr:uid="{00000000-0005-0000-0000-0000219F0000}"/>
    <cellStyle name="표준 42 23 5 3" xfId="26820" xr:uid="{00000000-0005-0000-0000-0000229F0000}"/>
    <cellStyle name="표준 42 23 5 3 2" xfId="38592" xr:uid="{00000000-0005-0000-0000-0000239F0000}"/>
    <cellStyle name="표준 42 23 5 4" xfId="35507" xr:uid="{00000000-0005-0000-0000-0000249F0000}"/>
    <cellStyle name="표준 42 23 6" xfId="23944" xr:uid="{00000000-0005-0000-0000-0000259F0000}"/>
    <cellStyle name="표준 42 23 6 2" xfId="29168" xr:uid="{00000000-0005-0000-0000-0000269F0000}"/>
    <cellStyle name="표준 42 23 6 2 2" xfId="40928" xr:uid="{00000000-0005-0000-0000-0000279F0000}"/>
    <cellStyle name="표준 42 23 6 3" xfId="35791" xr:uid="{00000000-0005-0000-0000-0000289F0000}"/>
    <cellStyle name="표준 42 23 7" xfId="25766" xr:uid="{00000000-0005-0000-0000-0000299F0000}"/>
    <cellStyle name="표준 42 23 7 2" xfId="37543" xr:uid="{00000000-0005-0000-0000-00002A9F0000}"/>
    <cellStyle name="표준 42 23 8" xfId="34866" xr:uid="{00000000-0005-0000-0000-00002B9F0000}"/>
    <cellStyle name="표준 42 24" xfId="9846" xr:uid="{00000000-0005-0000-0000-00002C9F0000}"/>
    <cellStyle name="표준 42 24 2" xfId="11092" xr:uid="{00000000-0005-0000-0000-00002D9F0000}"/>
    <cellStyle name="표준 42 24 2 2" xfId="24250" xr:uid="{00000000-0005-0000-0000-00002E9F0000}"/>
    <cellStyle name="표준 42 24 2 2 2" xfId="29474" xr:uid="{00000000-0005-0000-0000-00002F9F0000}"/>
    <cellStyle name="표준 42 24 2 2 2 2" xfId="41234" xr:uid="{00000000-0005-0000-0000-0000309F0000}"/>
    <cellStyle name="표준 42 24 2 2 3" xfId="36097" xr:uid="{00000000-0005-0000-0000-0000319F0000}"/>
    <cellStyle name="표준 42 24 2 3" xfId="26307" xr:uid="{00000000-0005-0000-0000-0000329F0000}"/>
    <cellStyle name="표준 42 24 2 3 2" xfId="38079" xr:uid="{00000000-0005-0000-0000-0000339F0000}"/>
    <cellStyle name="표준 42 24 2 4" xfId="35172" xr:uid="{00000000-0005-0000-0000-0000349F0000}"/>
    <cellStyle name="표준 42 24 3" xfId="10751" xr:uid="{00000000-0005-0000-0000-0000359F0000}"/>
    <cellStyle name="표준 42 24 3 2" xfId="24135" xr:uid="{00000000-0005-0000-0000-0000369F0000}"/>
    <cellStyle name="표준 42 24 3 2 2" xfId="29359" xr:uid="{00000000-0005-0000-0000-0000379F0000}"/>
    <cellStyle name="표준 42 24 3 2 2 2" xfId="41119" xr:uid="{00000000-0005-0000-0000-0000389F0000}"/>
    <cellStyle name="표준 42 24 3 2 3" xfId="35982" xr:uid="{00000000-0005-0000-0000-0000399F0000}"/>
    <cellStyle name="표준 42 24 3 3" xfId="26135" xr:uid="{00000000-0005-0000-0000-00003A9F0000}"/>
    <cellStyle name="표준 42 24 3 3 2" xfId="37910" xr:uid="{00000000-0005-0000-0000-00003B9F0000}"/>
    <cellStyle name="표준 42 24 3 4" xfId="35057" xr:uid="{00000000-0005-0000-0000-00003C9F0000}"/>
    <cellStyle name="표준 42 24 4" xfId="11669" xr:uid="{00000000-0005-0000-0000-00003D9F0000}"/>
    <cellStyle name="표준 42 24 4 2" xfId="24421" xr:uid="{00000000-0005-0000-0000-00003E9F0000}"/>
    <cellStyle name="표준 42 24 4 2 2" xfId="29645" xr:uid="{00000000-0005-0000-0000-00003F9F0000}"/>
    <cellStyle name="표준 42 24 4 2 2 2" xfId="41405" xr:uid="{00000000-0005-0000-0000-0000409F0000}"/>
    <cellStyle name="표준 42 24 4 2 3" xfId="36268" xr:uid="{00000000-0005-0000-0000-0000419F0000}"/>
    <cellStyle name="표준 42 24 4 3" xfId="26577" xr:uid="{00000000-0005-0000-0000-0000429F0000}"/>
    <cellStyle name="표준 42 24 4 3 2" xfId="38349" xr:uid="{00000000-0005-0000-0000-0000439F0000}"/>
    <cellStyle name="표준 42 24 4 4" xfId="35342" xr:uid="{00000000-0005-0000-0000-0000449F0000}"/>
    <cellStyle name="표준 42 24 5" xfId="10913" xr:uid="{00000000-0005-0000-0000-0000459F0000}"/>
    <cellStyle name="표준 42 24 5 2" xfId="24189" xr:uid="{00000000-0005-0000-0000-0000469F0000}"/>
    <cellStyle name="표준 42 24 5 2 2" xfId="29413" xr:uid="{00000000-0005-0000-0000-0000479F0000}"/>
    <cellStyle name="표준 42 24 5 2 2 2" xfId="41173" xr:uid="{00000000-0005-0000-0000-0000489F0000}"/>
    <cellStyle name="표준 42 24 5 2 3" xfId="36036" xr:uid="{00000000-0005-0000-0000-0000499F0000}"/>
    <cellStyle name="표준 42 24 5 3" xfId="26215" xr:uid="{00000000-0005-0000-0000-00004A9F0000}"/>
    <cellStyle name="표준 42 24 5 3 2" xfId="37988" xr:uid="{00000000-0005-0000-0000-00004B9F0000}"/>
    <cellStyle name="표준 42 24 5 4" xfId="35111" xr:uid="{00000000-0005-0000-0000-00004C9F0000}"/>
    <cellStyle name="표준 42 24 6" xfId="23945" xr:uid="{00000000-0005-0000-0000-00004D9F0000}"/>
    <cellStyle name="표준 42 24 6 2" xfId="29169" xr:uid="{00000000-0005-0000-0000-00004E9F0000}"/>
    <cellStyle name="표준 42 24 6 2 2" xfId="40929" xr:uid="{00000000-0005-0000-0000-00004F9F0000}"/>
    <cellStyle name="표준 42 24 6 3" xfId="35792" xr:uid="{00000000-0005-0000-0000-0000509F0000}"/>
    <cellStyle name="표준 42 24 7" xfId="25767" xr:uid="{00000000-0005-0000-0000-0000519F0000}"/>
    <cellStyle name="표준 42 24 7 2" xfId="37544" xr:uid="{00000000-0005-0000-0000-0000529F0000}"/>
    <cellStyle name="표준 42 24 8" xfId="34867" xr:uid="{00000000-0005-0000-0000-0000539F0000}"/>
    <cellStyle name="표준 42 25" xfId="9847" xr:uid="{00000000-0005-0000-0000-0000549F0000}"/>
    <cellStyle name="표준 42 25 2" xfId="11127" xr:uid="{00000000-0005-0000-0000-0000559F0000}"/>
    <cellStyle name="표준 42 25 2 2" xfId="24285" xr:uid="{00000000-0005-0000-0000-0000569F0000}"/>
    <cellStyle name="표준 42 25 2 2 2" xfId="29509" xr:uid="{00000000-0005-0000-0000-0000579F0000}"/>
    <cellStyle name="표준 42 25 2 2 2 2" xfId="41269" xr:uid="{00000000-0005-0000-0000-0000589F0000}"/>
    <cellStyle name="표준 42 25 2 2 3" xfId="36132" xr:uid="{00000000-0005-0000-0000-0000599F0000}"/>
    <cellStyle name="표준 42 25 2 3" xfId="26342" xr:uid="{00000000-0005-0000-0000-00005A9F0000}"/>
    <cellStyle name="표준 42 25 2 3 2" xfId="38114" xr:uid="{00000000-0005-0000-0000-00005B9F0000}"/>
    <cellStyle name="표준 42 25 2 4" xfId="35207" xr:uid="{00000000-0005-0000-0000-00005C9F0000}"/>
    <cellStyle name="표준 42 25 3" xfId="10716" xr:uid="{00000000-0005-0000-0000-00005D9F0000}"/>
    <cellStyle name="표준 42 25 3 2" xfId="24100" xr:uid="{00000000-0005-0000-0000-00005E9F0000}"/>
    <cellStyle name="표준 42 25 3 2 2" xfId="29324" xr:uid="{00000000-0005-0000-0000-00005F9F0000}"/>
    <cellStyle name="표준 42 25 3 2 2 2" xfId="41084" xr:uid="{00000000-0005-0000-0000-0000609F0000}"/>
    <cellStyle name="표준 42 25 3 2 3" xfId="35947" xr:uid="{00000000-0005-0000-0000-0000619F0000}"/>
    <cellStyle name="표준 42 25 3 3" xfId="26100" xr:uid="{00000000-0005-0000-0000-0000629F0000}"/>
    <cellStyle name="표준 42 25 3 3 2" xfId="37875" xr:uid="{00000000-0005-0000-0000-0000639F0000}"/>
    <cellStyle name="표준 42 25 3 4" xfId="35022" xr:uid="{00000000-0005-0000-0000-0000649F0000}"/>
    <cellStyle name="표준 42 25 4" xfId="10938" xr:uid="{00000000-0005-0000-0000-0000659F0000}"/>
    <cellStyle name="표준 42 25 4 2" xfId="24205" xr:uid="{00000000-0005-0000-0000-0000669F0000}"/>
    <cellStyle name="표준 42 25 4 2 2" xfId="29429" xr:uid="{00000000-0005-0000-0000-0000679F0000}"/>
    <cellStyle name="표준 42 25 4 2 2 2" xfId="41189" xr:uid="{00000000-0005-0000-0000-0000689F0000}"/>
    <cellStyle name="표준 42 25 4 2 3" xfId="36052" xr:uid="{00000000-0005-0000-0000-0000699F0000}"/>
    <cellStyle name="표준 42 25 4 3" xfId="26233" xr:uid="{00000000-0005-0000-0000-00006A9F0000}"/>
    <cellStyle name="표준 42 25 4 3 2" xfId="38006" xr:uid="{00000000-0005-0000-0000-00006B9F0000}"/>
    <cellStyle name="표준 42 25 4 4" xfId="35127" xr:uid="{00000000-0005-0000-0000-00006C9F0000}"/>
    <cellStyle name="표준 42 25 5" xfId="10903" xr:uid="{00000000-0005-0000-0000-00006D9F0000}"/>
    <cellStyle name="표준 42 25 5 2" xfId="24180" xr:uid="{00000000-0005-0000-0000-00006E9F0000}"/>
    <cellStyle name="표준 42 25 5 2 2" xfId="29404" xr:uid="{00000000-0005-0000-0000-00006F9F0000}"/>
    <cellStyle name="표준 42 25 5 2 2 2" xfId="41164" xr:uid="{00000000-0005-0000-0000-0000709F0000}"/>
    <cellStyle name="표준 42 25 5 2 3" xfId="36027" xr:uid="{00000000-0005-0000-0000-0000719F0000}"/>
    <cellStyle name="표준 42 25 5 3" xfId="26206" xr:uid="{00000000-0005-0000-0000-0000729F0000}"/>
    <cellStyle name="표준 42 25 5 3 2" xfId="37979" xr:uid="{00000000-0005-0000-0000-0000739F0000}"/>
    <cellStyle name="표준 42 25 5 4" xfId="35102" xr:uid="{00000000-0005-0000-0000-0000749F0000}"/>
    <cellStyle name="표준 42 25 6" xfId="23946" xr:uid="{00000000-0005-0000-0000-0000759F0000}"/>
    <cellStyle name="표준 42 25 6 2" xfId="29170" xr:uid="{00000000-0005-0000-0000-0000769F0000}"/>
    <cellStyle name="표준 42 25 6 2 2" xfId="40930" xr:uid="{00000000-0005-0000-0000-0000779F0000}"/>
    <cellStyle name="표준 42 25 6 3" xfId="35793" xr:uid="{00000000-0005-0000-0000-0000789F0000}"/>
    <cellStyle name="표준 42 25 7" xfId="25768" xr:uid="{00000000-0005-0000-0000-0000799F0000}"/>
    <cellStyle name="표준 42 25 7 2" xfId="37545" xr:uid="{00000000-0005-0000-0000-00007A9F0000}"/>
    <cellStyle name="표준 42 25 8" xfId="34868" xr:uid="{00000000-0005-0000-0000-00007B9F0000}"/>
    <cellStyle name="표준 42 26" xfId="9848" xr:uid="{00000000-0005-0000-0000-00007C9F0000}"/>
    <cellStyle name="표준 42 26 2" xfId="11242" xr:uid="{00000000-0005-0000-0000-00007D9F0000}"/>
    <cellStyle name="표준 42 26 2 2" xfId="24300" xr:uid="{00000000-0005-0000-0000-00007E9F0000}"/>
    <cellStyle name="표준 42 26 2 2 2" xfId="29524" xr:uid="{00000000-0005-0000-0000-00007F9F0000}"/>
    <cellStyle name="표준 42 26 2 2 2 2" xfId="41284" xr:uid="{00000000-0005-0000-0000-0000809F0000}"/>
    <cellStyle name="표준 42 26 2 2 3" xfId="36147" xr:uid="{00000000-0005-0000-0000-0000819F0000}"/>
    <cellStyle name="표준 42 26 2 3" xfId="26381" xr:uid="{00000000-0005-0000-0000-0000829F0000}"/>
    <cellStyle name="표준 42 26 2 3 2" xfId="38153" xr:uid="{00000000-0005-0000-0000-0000839F0000}"/>
    <cellStyle name="표준 42 26 2 4" xfId="35221" xr:uid="{00000000-0005-0000-0000-0000849F0000}"/>
    <cellStyle name="표준 42 26 3" xfId="10600" xr:uid="{00000000-0005-0000-0000-0000859F0000}"/>
    <cellStyle name="표준 42 26 3 2" xfId="24085" xr:uid="{00000000-0005-0000-0000-0000869F0000}"/>
    <cellStyle name="표준 42 26 3 2 2" xfId="29309" xr:uid="{00000000-0005-0000-0000-0000879F0000}"/>
    <cellStyle name="표준 42 26 3 2 2 2" xfId="41069" xr:uid="{00000000-0005-0000-0000-0000889F0000}"/>
    <cellStyle name="표준 42 26 3 2 3" xfId="35932" xr:uid="{00000000-0005-0000-0000-0000899F0000}"/>
    <cellStyle name="표준 42 26 3 3" xfId="26060" xr:uid="{00000000-0005-0000-0000-00008A9F0000}"/>
    <cellStyle name="표준 42 26 3 3 2" xfId="37835" xr:uid="{00000000-0005-0000-0000-00008B9F0000}"/>
    <cellStyle name="표준 42 26 3 4" xfId="35007" xr:uid="{00000000-0005-0000-0000-00008C9F0000}"/>
    <cellStyle name="표준 42 26 4" xfId="11045" xr:uid="{00000000-0005-0000-0000-00008D9F0000}"/>
    <cellStyle name="표준 42 26 4 2" xfId="24220" xr:uid="{00000000-0005-0000-0000-00008E9F0000}"/>
    <cellStyle name="표준 42 26 4 2 2" xfId="29444" xr:uid="{00000000-0005-0000-0000-00008F9F0000}"/>
    <cellStyle name="표준 42 26 4 2 2 2" xfId="41204" xr:uid="{00000000-0005-0000-0000-0000909F0000}"/>
    <cellStyle name="표준 42 26 4 2 3" xfId="36067" xr:uid="{00000000-0005-0000-0000-0000919F0000}"/>
    <cellStyle name="표준 42 26 4 3" xfId="26275" xr:uid="{00000000-0005-0000-0000-0000929F0000}"/>
    <cellStyle name="표준 42 26 4 3 2" xfId="38047" xr:uid="{00000000-0005-0000-0000-0000939F0000}"/>
    <cellStyle name="표준 42 26 4 4" xfId="35142" xr:uid="{00000000-0005-0000-0000-0000949F0000}"/>
    <cellStyle name="표준 42 26 5" xfId="10796" xr:uid="{00000000-0005-0000-0000-0000959F0000}"/>
    <cellStyle name="표준 42 26 5 2" xfId="24165" xr:uid="{00000000-0005-0000-0000-0000969F0000}"/>
    <cellStyle name="표준 42 26 5 2 2" xfId="29389" xr:uid="{00000000-0005-0000-0000-0000979F0000}"/>
    <cellStyle name="표준 42 26 5 2 2 2" xfId="41149" xr:uid="{00000000-0005-0000-0000-0000989F0000}"/>
    <cellStyle name="표준 42 26 5 2 3" xfId="36012" xr:uid="{00000000-0005-0000-0000-0000999F0000}"/>
    <cellStyle name="표준 42 26 5 3" xfId="26169" xr:uid="{00000000-0005-0000-0000-00009A9F0000}"/>
    <cellStyle name="표준 42 26 5 3 2" xfId="37943" xr:uid="{00000000-0005-0000-0000-00009B9F0000}"/>
    <cellStyle name="표준 42 26 5 4" xfId="35087" xr:uid="{00000000-0005-0000-0000-00009C9F0000}"/>
    <cellStyle name="표준 42 26 6" xfId="23947" xr:uid="{00000000-0005-0000-0000-00009D9F0000}"/>
    <cellStyle name="표준 42 26 6 2" xfId="29171" xr:uid="{00000000-0005-0000-0000-00009E9F0000}"/>
    <cellStyle name="표준 42 26 6 2 2" xfId="40931" xr:uid="{00000000-0005-0000-0000-00009F9F0000}"/>
    <cellStyle name="표준 42 26 6 3" xfId="35794" xr:uid="{00000000-0005-0000-0000-0000A09F0000}"/>
    <cellStyle name="표준 42 26 7" xfId="25769" xr:uid="{00000000-0005-0000-0000-0000A19F0000}"/>
    <cellStyle name="표준 42 26 7 2" xfId="37546" xr:uid="{00000000-0005-0000-0000-0000A29F0000}"/>
    <cellStyle name="표준 42 26 8" xfId="34869" xr:uid="{00000000-0005-0000-0000-0000A39F0000}"/>
    <cellStyle name="표준 42 27" xfId="9849" xr:uid="{00000000-0005-0000-0000-0000A49F0000}"/>
    <cellStyle name="표준 42 27 2" xfId="11091" xr:uid="{00000000-0005-0000-0000-0000A59F0000}"/>
    <cellStyle name="표준 42 27 2 2" xfId="24249" xr:uid="{00000000-0005-0000-0000-0000A69F0000}"/>
    <cellStyle name="표준 42 27 2 2 2" xfId="29473" xr:uid="{00000000-0005-0000-0000-0000A79F0000}"/>
    <cellStyle name="표준 42 27 2 2 2 2" xfId="41233" xr:uid="{00000000-0005-0000-0000-0000A89F0000}"/>
    <cellStyle name="표준 42 27 2 2 3" xfId="36096" xr:uid="{00000000-0005-0000-0000-0000A99F0000}"/>
    <cellStyle name="표준 42 27 2 3" xfId="26306" xr:uid="{00000000-0005-0000-0000-0000AA9F0000}"/>
    <cellStyle name="표준 42 27 2 3 2" xfId="38078" xr:uid="{00000000-0005-0000-0000-0000AB9F0000}"/>
    <cellStyle name="표준 42 27 2 4" xfId="35171" xr:uid="{00000000-0005-0000-0000-0000AC9F0000}"/>
    <cellStyle name="표준 42 27 3" xfId="10752" xr:uid="{00000000-0005-0000-0000-0000AD9F0000}"/>
    <cellStyle name="표준 42 27 3 2" xfId="24136" xr:uid="{00000000-0005-0000-0000-0000AE9F0000}"/>
    <cellStyle name="표준 42 27 3 2 2" xfId="29360" xr:uid="{00000000-0005-0000-0000-0000AF9F0000}"/>
    <cellStyle name="표준 42 27 3 2 2 2" xfId="41120" xr:uid="{00000000-0005-0000-0000-0000B09F0000}"/>
    <cellStyle name="표준 42 27 3 2 3" xfId="35983" xr:uid="{00000000-0005-0000-0000-0000B19F0000}"/>
    <cellStyle name="표준 42 27 3 3" xfId="26136" xr:uid="{00000000-0005-0000-0000-0000B29F0000}"/>
    <cellStyle name="표준 42 27 3 3 2" xfId="37911" xr:uid="{00000000-0005-0000-0000-0000B39F0000}"/>
    <cellStyle name="표준 42 27 3 4" xfId="35058" xr:uid="{00000000-0005-0000-0000-0000B49F0000}"/>
    <cellStyle name="표준 42 27 4" xfId="11668" xr:uid="{00000000-0005-0000-0000-0000B59F0000}"/>
    <cellStyle name="표준 42 27 4 2" xfId="24420" xr:uid="{00000000-0005-0000-0000-0000B69F0000}"/>
    <cellStyle name="표준 42 27 4 2 2" xfId="29644" xr:uid="{00000000-0005-0000-0000-0000B79F0000}"/>
    <cellStyle name="표준 42 27 4 2 2 2" xfId="41404" xr:uid="{00000000-0005-0000-0000-0000B89F0000}"/>
    <cellStyle name="표준 42 27 4 2 3" xfId="36267" xr:uid="{00000000-0005-0000-0000-0000B99F0000}"/>
    <cellStyle name="표준 42 27 4 3" xfId="26576" xr:uid="{00000000-0005-0000-0000-0000BA9F0000}"/>
    <cellStyle name="표준 42 27 4 3 2" xfId="38348" xr:uid="{00000000-0005-0000-0000-0000BB9F0000}"/>
    <cellStyle name="표준 42 27 4 4" xfId="35341" xr:uid="{00000000-0005-0000-0000-0000BC9F0000}"/>
    <cellStyle name="표준 42 27 5" xfId="12198" xr:uid="{00000000-0005-0000-0000-0000BD9F0000}"/>
    <cellStyle name="표준 42 27 5 2" xfId="24545" xr:uid="{00000000-0005-0000-0000-0000BE9F0000}"/>
    <cellStyle name="표준 42 27 5 2 2" xfId="29769" xr:uid="{00000000-0005-0000-0000-0000BF9F0000}"/>
    <cellStyle name="표준 42 27 5 2 2 2" xfId="41529" xr:uid="{00000000-0005-0000-0000-0000C09F0000}"/>
    <cellStyle name="표준 42 27 5 2 3" xfId="36392" xr:uid="{00000000-0005-0000-0000-0000C19F0000}"/>
    <cellStyle name="표준 42 27 5 3" xfId="26777" xr:uid="{00000000-0005-0000-0000-0000C29F0000}"/>
    <cellStyle name="표준 42 27 5 3 2" xfId="38549" xr:uid="{00000000-0005-0000-0000-0000C39F0000}"/>
    <cellStyle name="표준 42 27 5 4" xfId="35465" xr:uid="{00000000-0005-0000-0000-0000C49F0000}"/>
    <cellStyle name="표준 42 27 6" xfId="23948" xr:uid="{00000000-0005-0000-0000-0000C59F0000}"/>
    <cellStyle name="표준 42 27 6 2" xfId="29172" xr:uid="{00000000-0005-0000-0000-0000C69F0000}"/>
    <cellStyle name="표준 42 27 6 2 2" xfId="40932" xr:uid="{00000000-0005-0000-0000-0000C79F0000}"/>
    <cellStyle name="표준 42 27 6 3" xfId="35795" xr:uid="{00000000-0005-0000-0000-0000C89F0000}"/>
    <cellStyle name="표준 42 27 7" xfId="25770" xr:uid="{00000000-0005-0000-0000-0000C99F0000}"/>
    <cellStyle name="표준 42 27 7 2" xfId="37547" xr:uid="{00000000-0005-0000-0000-0000CA9F0000}"/>
    <cellStyle name="표준 42 27 8" xfId="34870" xr:uid="{00000000-0005-0000-0000-0000CB9F0000}"/>
    <cellStyle name="표준 42 28" xfId="9850" xr:uid="{00000000-0005-0000-0000-0000CC9F0000}"/>
    <cellStyle name="표준 42 28 2" xfId="11098" xr:uid="{00000000-0005-0000-0000-0000CD9F0000}"/>
    <cellStyle name="표준 42 28 2 2" xfId="24256" xr:uid="{00000000-0005-0000-0000-0000CE9F0000}"/>
    <cellStyle name="표준 42 28 2 2 2" xfId="29480" xr:uid="{00000000-0005-0000-0000-0000CF9F0000}"/>
    <cellStyle name="표준 42 28 2 2 2 2" xfId="41240" xr:uid="{00000000-0005-0000-0000-0000D09F0000}"/>
    <cellStyle name="표준 42 28 2 2 3" xfId="36103" xr:uid="{00000000-0005-0000-0000-0000D19F0000}"/>
    <cellStyle name="표준 42 28 2 3" xfId="26313" xr:uid="{00000000-0005-0000-0000-0000D29F0000}"/>
    <cellStyle name="표준 42 28 2 3 2" xfId="38085" xr:uid="{00000000-0005-0000-0000-0000D39F0000}"/>
    <cellStyle name="표준 42 28 2 4" xfId="35178" xr:uid="{00000000-0005-0000-0000-0000D49F0000}"/>
    <cellStyle name="표준 42 28 3" xfId="10745" xr:uid="{00000000-0005-0000-0000-0000D59F0000}"/>
    <cellStyle name="표준 42 28 3 2" xfId="24129" xr:uid="{00000000-0005-0000-0000-0000D69F0000}"/>
    <cellStyle name="표준 42 28 3 2 2" xfId="29353" xr:uid="{00000000-0005-0000-0000-0000D79F0000}"/>
    <cellStyle name="표준 42 28 3 2 2 2" xfId="41113" xr:uid="{00000000-0005-0000-0000-0000D89F0000}"/>
    <cellStyle name="표준 42 28 3 2 3" xfId="35976" xr:uid="{00000000-0005-0000-0000-0000D99F0000}"/>
    <cellStyle name="표준 42 28 3 3" xfId="26129" xr:uid="{00000000-0005-0000-0000-0000DA9F0000}"/>
    <cellStyle name="표준 42 28 3 3 2" xfId="37904" xr:uid="{00000000-0005-0000-0000-0000DB9F0000}"/>
    <cellStyle name="표준 42 28 3 4" xfId="35051" xr:uid="{00000000-0005-0000-0000-0000DC9F0000}"/>
    <cellStyle name="표준 42 28 4" xfId="11674" xr:uid="{00000000-0005-0000-0000-0000DD9F0000}"/>
    <cellStyle name="표준 42 28 4 2" xfId="24426" xr:uid="{00000000-0005-0000-0000-0000DE9F0000}"/>
    <cellStyle name="표준 42 28 4 2 2" xfId="29650" xr:uid="{00000000-0005-0000-0000-0000DF9F0000}"/>
    <cellStyle name="표준 42 28 4 2 2 2" xfId="41410" xr:uid="{00000000-0005-0000-0000-0000E09F0000}"/>
    <cellStyle name="표준 42 28 4 2 3" xfId="36273" xr:uid="{00000000-0005-0000-0000-0000E19F0000}"/>
    <cellStyle name="표준 42 28 4 3" xfId="26582" xr:uid="{00000000-0005-0000-0000-0000E29F0000}"/>
    <cellStyle name="표준 42 28 4 3 2" xfId="38354" xr:uid="{00000000-0005-0000-0000-0000E39F0000}"/>
    <cellStyle name="표준 42 28 4 4" xfId="35347" xr:uid="{00000000-0005-0000-0000-0000E49F0000}"/>
    <cellStyle name="표준 42 28 5" xfId="12204" xr:uid="{00000000-0005-0000-0000-0000E59F0000}"/>
    <cellStyle name="표준 42 28 5 2" xfId="24551" xr:uid="{00000000-0005-0000-0000-0000E69F0000}"/>
    <cellStyle name="표준 42 28 5 2 2" xfId="29775" xr:uid="{00000000-0005-0000-0000-0000E79F0000}"/>
    <cellStyle name="표준 42 28 5 2 2 2" xfId="41535" xr:uid="{00000000-0005-0000-0000-0000E89F0000}"/>
    <cellStyle name="표준 42 28 5 2 3" xfId="36398" xr:uid="{00000000-0005-0000-0000-0000E99F0000}"/>
    <cellStyle name="표준 42 28 5 3" xfId="26783" xr:uid="{00000000-0005-0000-0000-0000EA9F0000}"/>
    <cellStyle name="표준 42 28 5 3 2" xfId="38555" xr:uid="{00000000-0005-0000-0000-0000EB9F0000}"/>
    <cellStyle name="표준 42 28 5 4" xfId="35471" xr:uid="{00000000-0005-0000-0000-0000EC9F0000}"/>
    <cellStyle name="표준 42 28 6" xfId="23949" xr:uid="{00000000-0005-0000-0000-0000ED9F0000}"/>
    <cellStyle name="표준 42 28 6 2" xfId="29173" xr:uid="{00000000-0005-0000-0000-0000EE9F0000}"/>
    <cellStyle name="표준 42 28 6 2 2" xfId="40933" xr:uid="{00000000-0005-0000-0000-0000EF9F0000}"/>
    <cellStyle name="표준 42 28 6 3" xfId="35796" xr:uid="{00000000-0005-0000-0000-0000F09F0000}"/>
    <cellStyle name="표준 42 28 7" xfId="25771" xr:uid="{00000000-0005-0000-0000-0000F19F0000}"/>
    <cellStyle name="표준 42 28 7 2" xfId="37548" xr:uid="{00000000-0005-0000-0000-0000F29F0000}"/>
    <cellStyle name="표준 42 28 8" xfId="34871" xr:uid="{00000000-0005-0000-0000-0000F39F0000}"/>
    <cellStyle name="표준 42 29" xfId="9851" xr:uid="{00000000-0005-0000-0000-0000F49F0000}"/>
    <cellStyle name="표준 42 29 2" xfId="11288" xr:uid="{00000000-0005-0000-0000-0000F59F0000}"/>
    <cellStyle name="표준 42 29 2 2" xfId="24346" xr:uid="{00000000-0005-0000-0000-0000F69F0000}"/>
    <cellStyle name="표준 42 29 2 2 2" xfId="29570" xr:uid="{00000000-0005-0000-0000-0000F79F0000}"/>
    <cellStyle name="표준 42 29 2 2 2 2" xfId="41330" xr:uid="{00000000-0005-0000-0000-0000F89F0000}"/>
    <cellStyle name="표준 42 29 2 2 3" xfId="36193" xr:uid="{00000000-0005-0000-0000-0000F99F0000}"/>
    <cellStyle name="표준 42 29 2 3" xfId="26427" xr:uid="{00000000-0005-0000-0000-0000FA9F0000}"/>
    <cellStyle name="표준 42 29 2 3 2" xfId="38199" xr:uid="{00000000-0005-0000-0000-0000FB9F0000}"/>
    <cellStyle name="표준 42 29 2 4" xfId="35267" xr:uid="{00000000-0005-0000-0000-0000FC9F0000}"/>
    <cellStyle name="표준 42 29 3" xfId="10554" xr:uid="{00000000-0005-0000-0000-0000FD9F0000}"/>
    <cellStyle name="표준 42 29 3 2" xfId="24039" xr:uid="{00000000-0005-0000-0000-0000FE9F0000}"/>
    <cellStyle name="표준 42 29 3 2 2" xfId="29263" xr:uid="{00000000-0005-0000-0000-0000FF9F0000}"/>
    <cellStyle name="표준 42 29 3 2 2 2" xfId="41023" xr:uid="{00000000-0005-0000-0000-000000A00000}"/>
    <cellStyle name="표준 42 29 3 2 3" xfId="35886" xr:uid="{00000000-0005-0000-0000-000001A00000}"/>
    <cellStyle name="표준 42 29 3 3" xfId="26014" xr:uid="{00000000-0005-0000-0000-000002A00000}"/>
    <cellStyle name="표준 42 29 3 3 2" xfId="37789" xr:uid="{00000000-0005-0000-0000-000003A00000}"/>
    <cellStyle name="표준 42 29 3 4" xfId="34961" xr:uid="{00000000-0005-0000-0000-000004A00000}"/>
    <cellStyle name="표준 42 29 4" xfId="11733" xr:uid="{00000000-0005-0000-0000-000005A00000}"/>
    <cellStyle name="표준 42 29 4 2" xfId="24475" xr:uid="{00000000-0005-0000-0000-000006A00000}"/>
    <cellStyle name="표준 42 29 4 2 2" xfId="29699" xr:uid="{00000000-0005-0000-0000-000007A00000}"/>
    <cellStyle name="표준 42 29 4 2 2 2" xfId="41459" xr:uid="{00000000-0005-0000-0000-000008A00000}"/>
    <cellStyle name="표준 42 29 4 2 3" xfId="36322" xr:uid="{00000000-0005-0000-0000-000009A00000}"/>
    <cellStyle name="표준 42 29 4 3" xfId="26632" xr:uid="{00000000-0005-0000-0000-00000AA00000}"/>
    <cellStyle name="표준 42 29 4 3 2" xfId="38404" xr:uid="{00000000-0005-0000-0000-00000BA00000}"/>
    <cellStyle name="표준 42 29 4 4" xfId="35396" xr:uid="{00000000-0005-0000-0000-00000CA00000}"/>
    <cellStyle name="표준 42 29 5" xfId="12263" xr:uid="{00000000-0005-0000-0000-00000DA00000}"/>
    <cellStyle name="표준 42 29 5 2" xfId="24600" xr:uid="{00000000-0005-0000-0000-00000EA00000}"/>
    <cellStyle name="표준 42 29 5 2 2" xfId="29824" xr:uid="{00000000-0005-0000-0000-00000FA00000}"/>
    <cellStyle name="표준 42 29 5 2 2 2" xfId="41584" xr:uid="{00000000-0005-0000-0000-000010A00000}"/>
    <cellStyle name="표준 42 29 5 2 3" xfId="36447" xr:uid="{00000000-0005-0000-0000-000011A00000}"/>
    <cellStyle name="표준 42 29 5 3" xfId="26833" xr:uid="{00000000-0005-0000-0000-000012A00000}"/>
    <cellStyle name="표준 42 29 5 3 2" xfId="38605" xr:uid="{00000000-0005-0000-0000-000013A00000}"/>
    <cellStyle name="표준 42 29 5 4" xfId="35520" xr:uid="{00000000-0005-0000-0000-000014A00000}"/>
    <cellStyle name="표준 42 29 6" xfId="23950" xr:uid="{00000000-0005-0000-0000-000015A00000}"/>
    <cellStyle name="표준 42 29 6 2" xfId="29174" xr:uid="{00000000-0005-0000-0000-000016A00000}"/>
    <cellStyle name="표준 42 29 6 2 2" xfId="40934" xr:uid="{00000000-0005-0000-0000-000017A00000}"/>
    <cellStyle name="표준 42 29 6 3" xfId="35797" xr:uid="{00000000-0005-0000-0000-000018A00000}"/>
    <cellStyle name="표준 42 29 7" xfId="25772" xr:uid="{00000000-0005-0000-0000-000019A00000}"/>
    <cellStyle name="표준 42 29 7 2" xfId="37549" xr:uid="{00000000-0005-0000-0000-00001AA00000}"/>
    <cellStyle name="표준 42 29 8" xfId="34872" xr:uid="{00000000-0005-0000-0000-00001BA00000}"/>
    <cellStyle name="표준 42 3" xfId="2950" xr:uid="{00000000-0005-0000-0000-00001CA00000}"/>
    <cellStyle name="표준 42 3 2" xfId="11100" xr:uid="{00000000-0005-0000-0000-00001DA00000}"/>
    <cellStyle name="표준 42 3 2 2" xfId="24258" xr:uid="{00000000-0005-0000-0000-00001EA00000}"/>
    <cellStyle name="표준 42 3 2 2 2" xfId="29482" xr:uid="{00000000-0005-0000-0000-00001FA00000}"/>
    <cellStyle name="표준 42 3 2 2 2 2" xfId="41242" xr:uid="{00000000-0005-0000-0000-000020A00000}"/>
    <cellStyle name="표준 42 3 2 2 3" xfId="36105" xr:uid="{00000000-0005-0000-0000-000021A00000}"/>
    <cellStyle name="표준 42 3 2 3" xfId="26315" xr:uid="{00000000-0005-0000-0000-000022A00000}"/>
    <cellStyle name="표준 42 3 2 3 2" xfId="38087" xr:uid="{00000000-0005-0000-0000-000023A00000}"/>
    <cellStyle name="표준 42 3 2 4" xfId="35180" xr:uid="{00000000-0005-0000-0000-000024A00000}"/>
    <cellStyle name="표준 42 3 3" xfId="10743" xr:uid="{00000000-0005-0000-0000-000025A00000}"/>
    <cellStyle name="표준 42 3 3 2" xfId="24127" xr:uid="{00000000-0005-0000-0000-000026A00000}"/>
    <cellStyle name="표준 42 3 3 2 2" xfId="29351" xr:uid="{00000000-0005-0000-0000-000027A00000}"/>
    <cellStyle name="표준 42 3 3 2 2 2" xfId="41111" xr:uid="{00000000-0005-0000-0000-000028A00000}"/>
    <cellStyle name="표준 42 3 3 2 3" xfId="35974" xr:uid="{00000000-0005-0000-0000-000029A00000}"/>
    <cellStyle name="표준 42 3 3 3" xfId="26127" xr:uid="{00000000-0005-0000-0000-00002AA00000}"/>
    <cellStyle name="표준 42 3 3 3 2" xfId="37902" xr:uid="{00000000-0005-0000-0000-00002BA00000}"/>
    <cellStyle name="표준 42 3 3 4" xfId="35049" xr:uid="{00000000-0005-0000-0000-00002CA00000}"/>
    <cellStyle name="표준 42 3 4" xfId="11676" xr:uid="{00000000-0005-0000-0000-00002DA00000}"/>
    <cellStyle name="표준 42 3 4 2" xfId="24428" xr:uid="{00000000-0005-0000-0000-00002EA00000}"/>
    <cellStyle name="표준 42 3 4 2 2" xfId="29652" xr:uid="{00000000-0005-0000-0000-00002FA00000}"/>
    <cellStyle name="표준 42 3 4 2 2 2" xfId="41412" xr:uid="{00000000-0005-0000-0000-000030A00000}"/>
    <cellStyle name="표준 42 3 4 2 3" xfId="36275" xr:uid="{00000000-0005-0000-0000-000031A00000}"/>
    <cellStyle name="표준 42 3 4 3" xfId="26584" xr:uid="{00000000-0005-0000-0000-000032A00000}"/>
    <cellStyle name="표준 42 3 4 3 2" xfId="38356" xr:uid="{00000000-0005-0000-0000-000033A00000}"/>
    <cellStyle name="표준 42 3 4 4" xfId="35349" xr:uid="{00000000-0005-0000-0000-000034A00000}"/>
    <cellStyle name="표준 42 3 5" xfId="12206" xr:uid="{00000000-0005-0000-0000-000035A00000}"/>
    <cellStyle name="표준 42 3 5 2" xfId="24553" xr:uid="{00000000-0005-0000-0000-000036A00000}"/>
    <cellStyle name="표준 42 3 5 2 2" xfId="29777" xr:uid="{00000000-0005-0000-0000-000037A00000}"/>
    <cellStyle name="표준 42 3 5 2 2 2" xfId="41537" xr:uid="{00000000-0005-0000-0000-000038A00000}"/>
    <cellStyle name="표준 42 3 5 2 3" xfId="36400" xr:uid="{00000000-0005-0000-0000-000039A00000}"/>
    <cellStyle name="표준 42 3 5 3" xfId="26785" xr:uid="{00000000-0005-0000-0000-00003AA00000}"/>
    <cellStyle name="표준 42 3 5 3 2" xfId="38557" xr:uid="{00000000-0005-0000-0000-00003BA00000}"/>
    <cellStyle name="표준 42 3 5 4" xfId="35473" xr:uid="{00000000-0005-0000-0000-00003CA00000}"/>
    <cellStyle name="표준 42 3 6" xfId="23951" xr:uid="{00000000-0005-0000-0000-00003DA00000}"/>
    <cellStyle name="표준 42 3 6 2" xfId="29175" xr:uid="{00000000-0005-0000-0000-00003EA00000}"/>
    <cellStyle name="표준 42 3 6 2 2" xfId="40935" xr:uid="{00000000-0005-0000-0000-00003FA00000}"/>
    <cellStyle name="표준 42 3 6 3" xfId="35798" xr:uid="{00000000-0005-0000-0000-000040A00000}"/>
    <cellStyle name="표준 42 3 7" xfId="9852" xr:uid="{00000000-0005-0000-0000-000041A00000}"/>
    <cellStyle name="표준 42 3 7 2" xfId="34873" xr:uid="{00000000-0005-0000-0000-000042A00000}"/>
    <cellStyle name="표준 42 3 8" xfId="25773" xr:uid="{00000000-0005-0000-0000-000043A00000}"/>
    <cellStyle name="표준 42 3 8 2" xfId="37550" xr:uid="{00000000-0005-0000-0000-000044A00000}"/>
    <cellStyle name="표준 42 30" xfId="9853" xr:uid="{00000000-0005-0000-0000-000045A00000}"/>
    <cellStyle name="표준 42 30 2" xfId="11291" xr:uid="{00000000-0005-0000-0000-000046A00000}"/>
    <cellStyle name="표준 42 30 2 2" xfId="24349" xr:uid="{00000000-0005-0000-0000-000047A00000}"/>
    <cellStyle name="표준 42 30 2 2 2" xfId="29573" xr:uid="{00000000-0005-0000-0000-000048A00000}"/>
    <cellStyle name="표준 42 30 2 2 2 2" xfId="41333" xr:uid="{00000000-0005-0000-0000-000049A00000}"/>
    <cellStyle name="표준 42 30 2 2 3" xfId="36196" xr:uid="{00000000-0005-0000-0000-00004AA00000}"/>
    <cellStyle name="표준 42 30 2 3" xfId="26430" xr:uid="{00000000-0005-0000-0000-00004BA00000}"/>
    <cellStyle name="표준 42 30 2 3 2" xfId="38202" xr:uid="{00000000-0005-0000-0000-00004CA00000}"/>
    <cellStyle name="표준 42 30 2 4" xfId="35270" xr:uid="{00000000-0005-0000-0000-00004DA00000}"/>
    <cellStyle name="표준 42 30 3" xfId="10551" xr:uid="{00000000-0005-0000-0000-00004EA00000}"/>
    <cellStyle name="표준 42 30 3 2" xfId="24036" xr:uid="{00000000-0005-0000-0000-00004FA00000}"/>
    <cellStyle name="표준 42 30 3 2 2" xfId="29260" xr:uid="{00000000-0005-0000-0000-000050A00000}"/>
    <cellStyle name="표준 42 30 3 2 2 2" xfId="41020" xr:uid="{00000000-0005-0000-0000-000051A00000}"/>
    <cellStyle name="표준 42 30 3 2 3" xfId="35883" xr:uid="{00000000-0005-0000-0000-000052A00000}"/>
    <cellStyle name="표준 42 30 3 3" xfId="26011" xr:uid="{00000000-0005-0000-0000-000053A00000}"/>
    <cellStyle name="표준 42 30 3 3 2" xfId="37786" xr:uid="{00000000-0005-0000-0000-000054A00000}"/>
    <cellStyle name="표준 42 30 3 4" xfId="34958" xr:uid="{00000000-0005-0000-0000-000055A00000}"/>
    <cellStyle name="표준 42 30 4" xfId="11064" xr:uid="{00000000-0005-0000-0000-000056A00000}"/>
    <cellStyle name="표준 42 30 4 2" xfId="24239" xr:uid="{00000000-0005-0000-0000-000057A00000}"/>
    <cellStyle name="표준 42 30 4 2 2" xfId="29463" xr:uid="{00000000-0005-0000-0000-000058A00000}"/>
    <cellStyle name="표준 42 30 4 2 2 2" xfId="41223" xr:uid="{00000000-0005-0000-0000-000059A00000}"/>
    <cellStyle name="표준 42 30 4 2 3" xfId="36086" xr:uid="{00000000-0005-0000-0000-00005AA00000}"/>
    <cellStyle name="표준 42 30 4 3" xfId="26294" xr:uid="{00000000-0005-0000-0000-00005BA00000}"/>
    <cellStyle name="표준 42 30 4 3 2" xfId="38066" xr:uid="{00000000-0005-0000-0000-00005CA00000}"/>
    <cellStyle name="표준 42 30 4 4" xfId="35161" xr:uid="{00000000-0005-0000-0000-00005DA00000}"/>
    <cellStyle name="표준 42 30 5" xfId="12265" xr:uid="{00000000-0005-0000-0000-00005EA00000}"/>
    <cellStyle name="표준 42 30 5 2" xfId="24602" xr:uid="{00000000-0005-0000-0000-00005FA00000}"/>
    <cellStyle name="표준 42 30 5 2 2" xfId="29826" xr:uid="{00000000-0005-0000-0000-000060A00000}"/>
    <cellStyle name="표준 42 30 5 2 2 2" xfId="41586" xr:uid="{00000000-0005-0000-0000-000061A00000}"/>
    <cellStyle name="표준 42 30 5 2 3" xfId="36449" xr:uid="{00000000-0005-0000-0000-000062A00000}"/>
    <cellStyle name="표준 42 30 5 3" xfId="26835" xr:uid="{00000000-0005-0000-0000-000063A00000}"/>
    <cellStyle name="표준 42 30 5 3 2" xfId="38607" xr:uid="{00000000-0005-0000-0000-000064A00000}"/>
    <cellStyle name="표준 42 30 5 4" xfId="35522" xr:uid="{00000000-0005-0000-0000-000065A00000}"/>
    <cellStyle name="표준 42 30 6" xfId="23952" xr:uid="{00000000-0005-0000-0000-000066A00000}"/>
    <cellStyle name="표준 42 30 6 2" xfId="29176" xr:uid="{00000000-0005-0000-0000-000067A00000}"/>
    <cellStyle name="표준 42 30 6 2 2" xfId="40936" xr:uid="{00000000-0005-0000-0000-000068A00000}"/>
    <cellStyle name="표준 42 30 6 3" xfId="35799" xr:uid="{00000000-0005-0000-0000-000069A00000}"/>
    <cellStyle name="표준 42 30 7" xfId="25774" xr:uid="{00000000-0005-0000-0000-00006AA00000}"/>
    <cellStyle name="표준 42 30 7 2" xfId="37551" xr:uid="{00000000-0005-0000-0000-00006BA00000}"/>
    <cellStyle name="표준 42 30 8" xfId="34874" xr:uid="{00000000-0005-0000-0000-00006CA00000}"/>
    <cellStyle name="표준 42 31" xfId="9854" xr:uid="{00000000-0005-0000-0000-00006DA00000}"/>
    <cellStyle name="표준 42 31 2" xfId="11294" xr:uid="{00000000-0005-0000-0000-00006EA00000}"/>
    <cellStyle name="표준 42 31 2 2" xfId="24352" xr:uid="{00000000-0005-0000-0000-00006FA00000}"/>
    <cellStyle name="표준 42 31 2 2 2" xfId="29576" xr:uid="{00000000-0005-0000-0000-000070A00000}"/>
    <cellStyle name="표준 42 31 2 2 2 2" xfId="41336" xr:uid="{00000000-0005-0000-0000-000071A00000}"/>
    <cellStyle name="표준 42 31 2 2 3" xfId="36199" xr:uid="{00000000-0005-0000-0000-000072A00000}"/>
    <cellStyle name="표준 42 31 2 3" xfId="26433" xr:uid="{00000000-0005-0000-0000-000073A00000}"/>
    <cellStyle name="표준 42 31 2 3 2" xfId="38205" xr:uid="{00000000-0005-0000-0000-000074A00000}"/>
    <cellStyle name="표준 42 31 2 4" xfId="35273" xr:uid="{00000000-0005-0000-0000-000075A00000}"/>
    <cellStyle name="표준 42 31 3" xfId="10548" xr:uid="{00000000-0005-0000-0000-000076A00000}"/>
    <cellStyle name="표준 42 31 3 2" xfId="24033" xr:uid="{00000000-0005-0000-0000-000077A00000}"/>
    <cellStyle name="표준 42 31 3 2 2" xfId="29257" xr:uid="{00000000-0005-0000-0000-000078A00000}"/>
    <cellStyle name="표준 42 31 3 2 2 2" xfId="41017" xr:uid="{00000000-0005-0000-0000-000079A00000}"/>
    <cellStyle name="표준 42 31 3 2 3" xfId="35880" xr:uid="{00000000-0005-0000-0000-00007AA00000}"/>
    <cellStyle name="표준 42 31 3 3" xfId="26008" xr:uid="{00000000-0005-0000-0000-00007BA00000}"/>
    <cellStyle name="표준 42 31 3 3 2" xfId="37783" xr:uid="{00000000-0005-0000-0000-00007CA00000}"/>
    <cellStyle name="표준 42 31 3 4" xfId="34955" xr:uid="{00000000-0005-0000-0000-00007DA00000}"/>
    <cellStyle name="표준 42 31 4" xfId="11738" xr:uid="{00000000-0005-0000-0000-00007EA00000}"/>
    <cellStyle name="표준 42 31 4 2" xfId="24480" xr:uid="{00000000-0005-0000-0000-00007FA00000}"/>
    <cellStyle name="표준 42 31 4 2 2" xfId="29704" xr:uid="{00000000-0005-0000-0000-000080A00000}"/>
    <cellStyle name="표준 42 31 4 2 2 2" xfId="41464" xr:uid="{00000000-0005-0000-0000-000081A00000}"/>
    <cellStyle name="표준 42 31 4 2 3" xfId="36327" xr:uid="{00000000-0005-0000-0000-000082A00000}"/>
    <cellStyle name="표준 42 31 4 3" xfId="26637" xr:uid="{00000000-0005-0000-0000-000083A00000}"/>
    <cellStyle name="표준 42 31 4 3 2" xfId="38409" xr:uid="{00000000-0005-0000-0000-000084A00000}"/>
    <cellStyle name="표준 42 31 4 4" xfId="35401" xr:uid="{00000000-0005-0000-0000-000085A00000}"/>
    <cellStyle name="표준 42 31 5" xfId="12268" xr:uid="{00000000-0005-0000-0000-000086A00000}"/>
    <cellStyle name="표준 42 31 5 2" xfId="24605" xr:uid="{00000000-0005-0000-0000-000087A00000}"/>
    <cellStyle name="표준 42 31 5 2 2" xfId="29829" xr:uid="{00000000-0005-0000-0000-000088A00000}"/>
    <cellStyle name="표준 42 31 5 2 2 2" xfId="41589" xr:uid="{00000000-0005-0000-0000-000089A00000}"/>
    <cellStyle name="표준 42 31 5 2 3" xfId="36452" xr:uid="{00000000-0005-0000-0000-00008AA00000}"/>
    <cellStyle name="표준 42 31 5 3" xfId="26838" xr:uid="{00000000-0005-0000-0000-00008BA00000}"/>
    <cellStyle name="표준 42 31 5 3 2" xfId="38610" xr:uid="{00000000-0005-0000-0000-00008CA00000}"/>
    <cellStyle name="표준 42 31 5 4" xfId="35525" xr:uid="{00000000-0005-0000-0000-00008DA00000}"/>
    <cellStyle name="표준 42 31 6" xfId="23953" xr:uid="{00000000-0005-0000-0000-00008EA00000}"/>
    <cellStyle name="표준 42 31 6 2" xfId="29177" xr:uid="{00000000-0005-0000-0000-00008FA00000}"/>
    <cellStyle name="표준 42 31 6 2 2" xfId="40937" xr:uid="{00000000-0005-0000-0000-000090A00000}"/>
    <cellStyle name="표준 42 31 6 3" xfId="35800" xr:uid="{00000000-0005-0000-0000-000091A00000}"/>
    <cellStyle name="표준 42 31 7" xfId="25775" xr:uid="{00000000-0005-0000-0000-000092A00000}"/>
    <cellStyle name="표준 42 31 7 2" xfId="37552" xr:uid="{00000000-0005-0000-0000-000093A00000}"/>
    <cellStyle name="표준 42 31 8" xfId="34875" xr:uid="{00000000-0005-0000-0000-000094A00000}"/>
    <cellStyle name="표준 42 32" xfId="9855" xr:uid="{00000000-0005-0000-0000-000095A00000}"/>
    <cellStyle name="표준 42 32 2" xfId="11297" xr:uid="{00000000-0005-0000-0000-000096A00000}"/>
    <cellStyle name="표준 42 32 2 2" xfId="24355" xr:uid="{00000000-0005-0000-0000-000097A00000}"/>
    <cellStyle name="표준 42 32 2 2 2" xfId="29579" xr:uid="{00000000-0005-0000-0000-000098A00000}"/>
    <cellStyle name="표준 42 32 2 2 2 2" xfId="41339" xr:uid="{00000000-0005-0000-0000-000099A00000}"/>
    <cellStyle name="표준 42 32 2 2 3" xfId="36202" xr:uid="{00000000-0005-0000-0000-00009AA00000}"/>
    <cellStyle name="표준 42 32 2 3" xfId="26436" xr:uid="{00000000-0005-0000-0000-00009BA00000}"/>
    <cellStyle name="표준 42 32 2 3 2" xfId="38208" xr:uid="{00000000-0005-0000-0000-00009CA00000}"/>
    <cellStyle name="표준 42 32 2 4" xfId="35276" xr:uid="{00000000-0005-0000-0000-00009DA00000}"/>
    <cellStyle name="표준 42 32 3" xfId="10545" xr:uid="{00000000-0005-0000-0000-00009EA00000}"/>
    <cellStyle name="표준 42 32 3 2" xfId="24030" xr:uid="{00000000-0005-0000-0000-00009FA00000}"/>
    <cellStyle name="표준 42 32 3 2 2" xfId="29254" xr:uid="{00000000-0005-0000-0000-0000A0A00000}"/>
    <cellStyle name="표준 42 32 3 2 2 2" xfId="41014" xr:uid="{00000000-0005-0000-0000-0000A1A00000}"/>
    <cellStyle name="표준 42 32 3 2 3" xfId="35877" xr:uid="{00000000-0005-0000-0000-0000A2A00000}"/>
    <cellStyle name="표준 42 32 3 3" xfId="26005" xr:uid="{00000000-0005-0000-0000-0000A3A00000}"/>
    <cellStyle name="표준 42 32 3 3 2" xfId="37780" xr:uid="{00000000-0005-0000-0000-0000A4A00000}"/>
    <cellStyle name="표준 42 32 3 4" xfId="34952" xr:uid="{00000000-0005-0000-0000-0000A5A00000}"/>
    <cellStyle name="표준 42 32 4" xfId="11741" xr:uid="{00000000-0005-0000-0000-0000A6A00000}"/>
    <cellStyle name="표준 42 32 4 2" xfId="24483" xr:uid="{00000000-0005-0000-0000-0000A7A00000}"/>
    <cellStyle name="표준 42 32 4 2 2" xfId="29707" xr:uid="{00000000-0005-0000-0000-0000A8A00000}"/>
    <cellStyle name="표준 42 32 4 2 2 2" xfId="41467" xr:uid="{00000000-0005-0000-0000-0000A9A00000}"/>
    <cellStyle name="표준 42 32 4 2 3" xfId="36330" xr:uid="{00000000-0005-0000-0000-0000AAA00000}"/>
    <cellStyle name="표준 42 32 4 3" xfId="26640" xr:uid="{00000000-0005-0000-0000-0000ABA00000}"/>
    <cellStyle name="표준 42 32 4 3 2" xfId="38412" xr:uid="{00000000-0005-0000-0000-0000ACA00000}"/>
    <cellStyle name="표준 42 32 4 4" xfId="35404" xr:uid="{00000000-0005-0000-0000-0000ADA00000}"/>
    <cellStyle name="표준 42 32 5" xfId="12271" xr:uid="{00000000-0005-0000-0000-0000AEA00000}"/>
    <cellStyle name="표준 42 32 5 2" xfId="24608" xr:uid="{00000000-0005-0000-0000-0000AFA00000}"/>
    <cellStyle name="표준 42 32 5 2 2" xfId="29832" xr:uid="{00000000-0005-0000-0000-0000B0A00000}"/>
    <cellStyle name="표준 42 32 5 2 2 2" xfId="41592" xr:uid="{00000000-0005-0000-0000-0000B1A00000}"/>
    <cellStyle name="표준 42 32 5 2 3" xfId="36455" xr:uid="{00000000-0005-0000-0000-0000B2A00000}"/>
    <cellStyle name="표준 42 32 5 3" xfId="26841" xr:uid="{00000000-0005-0000-0000-0000B3A00000}"/>
    <cellStyle name="표준 42 32 5 3 2" xfId="38613" xr:uid="{00000000-0005-0000-0000-0000B4A00000}"/>
    <cellStyle name="표준 42 32 5 4" xfId="35528" xr:uid="{00000000-0005-0000-0000-0000B5A00000}"/>
    <cellStyle name="표준 42 32 6" xfId="23954" xr:uid="{00000000-0005-0000-0000-0000B6A00000}"/>
    <cellStyle name="표준 42 32 6 2" xfId="29178" xr:uid="{00000000-0005-0000-0000-0000B7A00000}"/>
    <cellStyle name="표준 42 32 6 2 2" xfId="40938" xr:uid="{00000000-0005-0000-0000-0000B8A00000}"/>
    <cellStyle name="표준 42 32 6 3" xfId="35801" xr:uid="{00000000-0005-0000-0000-0000B9A00000}"/>
    <cellStyle name="표준 42 32 7" xfId="25776" xr:uid="{00000000-0005-0000-0000-0000BAA00000}"/>
    <cellStyle name="표준 42 32 7 2" xfId="37553" xr:uid="{00000000-0005-0000-0000-0000BBA00000}"/>
    <cellStyle name="표준 42 32 8" xfId="34876" xr:uid="{00000000-0005-0000-0000-0000BCA00000}"/>
    <cellStyle name="표준 42 33" xfId="9856" xr:uid="{00000000-0005-0000-0000-0000BDA00000}"/>
    <cellStyle name="표준 42 33 2" xfId="11300" xr:uid="{00000000-0005-0000-0000-0000BEA00000}"/>
    <cellStyle name="표준 42 33 2 2" xfId="24358" xr:uid="{00000000-0005-0000-0000-0000BFA00000}"/>
    <cellStyle name="표준 42 33 2 2 2" xfId="29582" xr:uid="{00000000-0005-0000-0000-0000C0A00000}"/>
    <cellStyle name="표준 42 33 2 2 2 2" xfId="41342" xr:uid="{00000000-0005-0000-0000-0000C1A00000}"/>
    <cellStyle name="표준 42 33 2 2 3" xfId="36205" xr:uid="{00000000-0005-0000-0000-0000C2A00000}"/>
    <cellStyle name="표준 42 33 2 3" xfId="26439" xr:uid="{00000000-0005-0000-0000-0000C3A00000}"/>
    <cellStyle name="표준 42 33 2 3 2" xfId="38211" xr:uid="{00000000-0005-0000-0000-0000C4A00000}"/>
    <cellStyle name="표준 42 33 2 4" xfId="35279" xr:uid="{00000000-0005-0000-0000-0000C5A00000}"/>
    <cellStyle name="표준 42 33 3" xfId="10542" xr:uid="{00000000-0005-0000-0000-0000C6A00000}"/>
    <cellStyle name="표준 42 33 3 2" xfId="24027" xr:uid="{00000000-0005-0000-0000-0000C7A00000}"/>
    <cellStyle name="표준 42 33 3 2 2" xfId="29251" xr:uid="{00000000-0005-0000-0000-0000C8A00000}"/>
    <cellStyle name="표준 42 33 3 2 2 2" xfId="41011" xr:uid="{00000000-0005-0000-0000-0000C9A00000}"/>
    <cellStyle name="표준 42 33 3 2 3" xfId="35874" xr:uid="{00000000-0005-0000-0000-0000CAA00000}"/>
    <cellStyle name="표준 42 33 3 3" xfId="26002" xr:uid="{00000000-0005-0000-0000-0000CBA00000}"/>
    <cellStyle name="표준 42 33 3 3 2" xfId="37777" xr:uid="{00000000-0005-0000-0000-0000CCA00000}"/>
    <cellStyle name="표준 42 33 3 4" xfId="34949" xr:uid="{00000000-0005-0000-0000-0000CDA00000}"/>
    <cellStyle name="표준 42 33 4" xfId="11744" xr:uid="{00000000-0005-0000-0000-0000CEA00000}"/>
    <cellStyle name="표준 42 33 4 2" xfId="24486" xr:uid="{00000000-0005-0000-0000-0000CFA00000}"/>
    <cellStyle name="표준 42 33 4 2 2" xfId="29710" xr:uid="{00000000-0005-0000-0000-0000D0A00000}"/>
    <cellStyle name="표준 42 33 4 2 2 2" xfId="41470" xr:uid="{00000000-0005-0000-0000-0000D1A00000}"/>
    <cellStyle name="표준 42 33 4 2 3" xfId="36333" xr:uid="{00000000-0005-0000-0000-0000D2A00000}"/>
    <cellStyle name="표준 42 33 4 3" xfId="26643" xr:uid="{00000000-0005-0000-0000-0000D3A00000}"/>
    <cellStyle name="표준 42 33 4 3 2" xfId="38415" xr:uid="{00000000-0005-0000-0000-0000D4A00000}"/>
    <cellStyle name="표준 42 33 4 4" xfId="35407" xr:uid="{00000000-0005-0000-0000-0000D5A00000}"/>
    <cellStyle name="표준 42 33 5" xfId="12274" xr:uid="{00000000-0005-0000-0000-0000D6A00000}"/>
    <cellStyle name="표준 42 33 5 2" xfId="24611" xr:uid="{00000000-0005-0000-0000-0000D7A00000}"/>
    <cellStyle name="표준 42 33 5 2 2" xfId="29835" xr:uid="{00000000-0005-0000-0000-0000D8A00000}"/>
    <cellStyle name="표준 42 33 5 2 2 2" xfId="41595" xr:uid="{00000000-0005-0000-0000-0000D9A00000}"/>
    <cellStyle name="표준 42 33 5 2 3" xfId="36458" xr:uid="{00000000-0005-0000-0000-0000DAA00000}"/>
    <cellStyle name="표준 42 33 5 3" xfId="26844" xr:uid="{00000000-0005-0000-0000-0000DBA00000}"/>
    <cellStyle name="표준 42 33 5 3 2" xfId="38616" xr:uid="{00000000-0005-0000-0000-0000DCA00000}"/>
    <cellStyle name="표준 42 33 5 4" xfId="35531" xr:uid="{00000000-0005-0000-0000-0000DDA00000}"/>
    <cellStyle name="표준 42 33 6" xfId="23955" xr:uid="{00000000-0005-0000-0000-0000DEA00000}"/>
    <cellStyle name="표준 42 33 6 2" xfId="29179" xr:uid="{00000000-0005-0000-0000-0000DFA00000}"/>
    <cellStyle name="표준 42 33 6 2 2" xfId="40939" xr:uid="{00000000-0005-0000-0000-0000E0A00000}"/>
    <cellStyle name="표준 42 33 6 3" xfId="35802" xr:uid="{00000000-0005-0000-0000-0000E1A00000}"/>
    <cellStyle name="표준 42 33 7" xfId="25777" xr:uid="{00000000-0005-0000-0000-0000E2A00000}"/>
    <cellStyle name="표준 42 33 7 2" xfId="37554" xr:uid="{00000000-0005-0000-0000-0000E3A00000}"/>
    <cellStyle name="표준 42 33 8" xfId="34877" xr:uid="{00000000-0005-0000-0000-0000E4A00000}"/>
    <cellStyle name="표준 42 34" xfId="9857" xr:uid="{00000000-0005-0000-0000-0000E5A00000}"/>
    <cellStyle name="표준 42 34 2" xfId="11303" xr:uid="{00000000-0005-0000-0000-0000E6A00000}"/>
    <cellStyle name="표준 42 34 2 2" xfId="24361" xr:uid="{00000000-0005-0000-0000-0000E7A00000}"/>
    <cellStyle name="표준 42 34 2 2 2" xfId="29585" xr:uid="{00000000-0005-0000-0000-0000E8A00000}"/>
    <cellStyle name="표준 42 34 2 2 2 2" xfId="41345" xr:uid="{00000000-0005-0000-0000-0000E9A00000}"/>
    <cellStyle name="표준 42 34 2 2 3" xfId="36208" xr:uid="{00000000-0005-0000-0000-0000EAA00000}"/>
    <cellStyle name="표준 42 34 2 3" xfId="26442" xr:uid="{00000000-0005-0000-0000-0000EBA00000}"/>
    <cellStyle name="표준 42 34 2 3 2" xfId="38214" xr:uid="{00000000-0005-0000-0000-0000ECA00000}"/>
    <cellStyle name="표준 42 34 2 4" xfId="35282" xr:uid="{00000000-0005-0000-0000-0000EDA00000}"/>
    <cellStyle name="표준 42 34 3" xfId="10539" xr:uid="{00000000-0005-0000-0000-0000EEA00000}"/>
    <cellStyle name="표준 42 34 3 2" xfId="24024" xr:uid="{00000000-0005-0000-0000-0000EFA00000}"/>
    <cellStyle name="표준 42 34 3 2 2" xfId="29248" xr:uid="{00000000-0005-0000-0000-0000F0A00000}"/>
    <cellStyle name="표준 42 34 3 2 2 2" xfId="41008" xr:uid="{00000000-0005-0000-0000-0000F1A00000}"/>
    <cellStyle name="표준 42 34 3 2 3" xfId="35871" xr:uid="{00000000-0005-0000-0000-0000F2A00000}"/>
    <cellStyle name="표준 42 34 3 3" xfId="25999" xr:uid="{00000000-0005-0000-0000-0000F3A00000}"/>
    <cellStyle name="표준 42 34 3 3 2" xfId="37774" xr:uid="{00000000-0005-0000-0000-0000F4A00000}"/>
    <cellStyle name="표준 42 34 3 4" xfId="34946" xr:uid="{00000000-0005-0000-0000-0000F5A00000}"/>
    <cellStyle name="표준 42 34 4" xfId="11747" xr:uid="{00000000-0005-0000-0000-0000F6A00000}"/>
    <cellStyle name="표준 42 34 4 2" xfId="24489" xr:uid="{00000000-0005-0000-0000-0000F7A00000}"/>
    <cellStyle name="표준 42 34 4 2 2" xfId="29713" xr:uid="{00000000-0005-0000-0000-0000F8A00000}"/>
    <cellStyle name="표준 42 34 4 2 2 2" xfId="41473" xr:uid="{00000000-0005-0000-0000-0000F9A00000}"/>
    <cellStyle name="표준 42 34 4 2 3" xfId="36336" xr:uid="{00000000-0005-0000-0000-0000FAA00000}"/>
    <cellStyle name="표준 42 34 4 3" xfId="26646" xr:uid="{00000000-0005-0000-0000-0000FBA00000}"/>
    <cellStyle name="표준 42 34 4 3 2" xfId="38418" xr:uid="{00000000-0005-0000-0000-0000FCA00000}"/>
    <cellStyle name="표준 42 34 4 4" xfId="35410" xr:uid="{00000000-0005-0000-0000-0000FDA00000}"/>
    <cellStyle name="표준 42 34 5" xfId="12277" xr:uid="{00000000-0005-0000-0000-0000FEA00000}"/>
    <cellStyle name="표준 42 34 5 2" xfId="24614" xr:uid="{00000000-0005-0000-0000-0000FFA00000}"/>
    <cellStyle name="표준 42 34 5 2 2" xfId="29838" xr:uid="{00000000-0005-0000-0000-000000A10000}"/>
    <cellStyle name="표준 42 34 5 2 2 2" xfId="41598" xr:uid="{00000000-0005-0000-0000-000001A10000}"/>
    <cellStyle name="표준 42 34 5 2 3" xfId="36461" xr:uid="{00000000-0005-0000-0000-000002A10000}"/>
    <cellStyle name="표준 42 34 5 3" xfId="26847" xr:uid="{00000000-0005-0000-0000-000003A10000}"/>
    <cellStyle name="표준 42 34 5 3 2" xfId="38619" xr:uid="{00000000-0005-0000-0000-000004A10000}"/>
    <cellStyle name="표준 42 34 5 4" xfId="35534" xr:uid="{00000000-0005-0000-0000-000005A10000}"/>
    <cellStyle name="표준 42 34 6" xfId="23956" xr:uid="{00000000-0005-0000-0000-000006A10000}"/>
    <cellStyle name="표준 42 34 6 2" xfId="29180" xr:uid="{00000000-0005-0000-0000-000007A10000}"/>
    <cellStyle name="표준 42 34 6 2 2" xfId="40940" xr:uid="{00000000-0005-0000-0000-000008A10000}"/>
    <cellStyle name="표준 42 34 6 3" xfId="35803" xr:uid="{00000000-0005-0000-0000-000009A10000}"/>
    <cellStyle name="표준 42 34 7" xfId="25778" xr:uid="{00000000-0005-0000-0000-00000AA10000}"/>
    <cellStyle name="표준 42 34 7 2" xfId="37555" xr:uid="{00000000-0005-0000-0000-00000BA10000}"/>
    <cellStyle name="표준 42 34 8" xfId="34878" xr:uid="{00000000-0005-0000-0000-00000CA10000}"/>
    <cellStyle name="표준 42 35" xfId="9858" xr:uid="{00000000-0005-0000-0000-00000DA10000}"/>
    <cellStyle name="표준 42 35 2" xfId="11306" xr:uid="{00000000-0005-0000-0000-00000EA10000}"/>
    <cellStyle name="표준 42 35 2 2" xfId="24364" xr:uid="{00000000-0005-0000-0000-00000FA10000}"/>
    <cellStyle name="표준 42 35 2 2 2" xfId="29588" xr:uid="{00000000-0005-0000-0000-000010A10000}"/>
    <cellStyle name="표준 42 35 2 2 2 2" xfId="41348" xr:uid="{00000000-0005-0000-0000-000011A10000}"/>
    <cellStyle name="표준 42 35 2 2 3" xfId="36211" xr:uid="{00000000-0005-0000-0000-000012A10000}"/>
    <cellStyle name="표준 42 35 2 3" xfId="26445" xr:uid="{00000000-0005-0000-0000-000013A10000}"/>
    <cellStyle name="표준 42 35 2 3 2" xfId="38217" xr:uid="{00000000-0005-0000-0000-000014A10000}"/>
    <cellStyle name="표준 42 35 2 4" xfId="35285" xr:uid="{00000000-0005-0000-0000-000015A10000}"/>
    <cellStyle name="표준 42 35 3" xfId="10536" xr:uid="{00000000-0005-0000-0000-000016A10000}"/>
    <cellStyle name="표준 42 35 3 2" xfId="24021" xr:uid="{00000000-0005-0000-0000-000017A10000}"/>
    <cellStyle name="표준 42 35 3 2 2" xfId="29245" xr:uid="{00000000-0005-0000-0000-000018A10000}"/>
    <cellStyle name="표준 42 35 3 2 2 2" xfId="41005" xr:uid="{00000000-0005-0000-0000-000019A10000}"/>
    <cellStyle name="표준 42 35 3 2 3" xfId="35868" xr:uid="{00000000-0005-0000-0000-00001AA10000}"/>
    <cellStyle name="표준 42 35 3 3" xfId="25996" xr:uid="{00000000-0005-0000-0000-00001BA10000}"/>
    <cellStyle name="표준 42 35 3 3 2" xfId="37771" xr:uid="{00000000-0005-0000-0000-00001CA10000}"/>
    <cellStyle name="표준 42 35 3 4" xfId="34943" xr:uid="{00000000-0005-0000-0000-00001DA10000}"/>
    <cellStyle name="표준 42 35 4" xfId="11750" xr:uid="{00000000-0005-0000-0000-00001EA10000}"/>
    <cellStyle name="표준 42 35 4 2" xfId="24492" xr:uid="{00000000-0005-0000-0000-00001FA10000}"/>
    <cellStyle name="표준 42 35 4 2 2" xfId="29716" xr:uid="{00000000-0005-0000-0000-000020A10000}"/>
    <cellStyle name="표준 42 35 4 2 2 2" xfId="41476" xr:uid="{00000000-0005-0000-0000-000021A10000}"/>
    <cellStyle name="표준 42 35 4 2 3" xfId="36339" xr:uid="{00000000-0005-0000-0000-000022A10000}"/>
    <cellStyle name="표준 42 35 4 3" xfId="26649" xr:uid="{00000000-0005-0000-0000-000023A10000}"/>
    <cellStyle name="표준 42 35 4 3 2" xfId="38421" xr:uid="{00000000-0005-0000-0000-000024A10000}"/>
    <cellStyle name="표준 42 35 4 4" xfId="35413" xr:uid="{00000000-0005-0000-0000-000025A10000}"/>
    <cellStyle name="표준 42 35 5" xfId="12280" xr:uid="{00000000-0005-0000-0000-000026A10000}"/>
    <cellStyle name="표준 42 35 5 2" xfId="24617" xr:uid="{00000000-0005-0000-0000-000027A10000}"/>
    <cellStyle name="표준 42 35 5 2 2" xfId="29841" xr:uid="{00000000-0005-0000-0000-000028A10000}"/>
    <cellStyle name="표준 42 35 5 2 2 2" xfId="41601" xr:uid="{00000000-0005-0000-0000-000029A10000}"/>
    <cellStyle name="표준 42 35 5 2 3" xfId="36464" xr:uid="{00000000-0005-0000-0000-00002AA10000}"/>
    <cellStyle name="표준 42 35 5 3" xfId="26850" xr:uid="{00000000-0005-0000-0000-00002BA10000}"/>
    <cellStyle name="표준 42 35 5 3 2" xfId="38622" xr:uid="{00000000-0005-0000-0000-00002CA10000}"/>
    <cellStyle name="표준 42 35 5 4" xfId="35537" xr:uid="{00000000-0005-0000-0000-00002DA10000}"/>
    <cellStyle name="표준 42 35 6" xfId="23957" xr:uid="{00000000-0005-0000-0000-00002EA10000}"/>
    <cellStyle name="표준 42 35 6 2" xfId="29181" xr:uid="{00000000-0005-0000-0000-00002FA10000}"/>
    <cellStyle name="표준 42 35 6 2 2" xfId="40941" xr:uid="{00000000-0005-0000-0000-000030A10000}"/>
    <cellStyle name="표준 42 35 6 3" xfId="35804" xr:uid="{00000000-0005-0000-0000-000031A10000}"/>
    <cellStyle name="표준 42 35 7" xfId="25779" xr:uid="{00000000-0005-0000-0000-000032A10000}"/>
    <cellStyle name="표준 42 35 7 2" xfId="37556" xr:uid="{00000000-0005-0000-0000-000033A10000}"/>
    <cellStyle name="표준 42 35 8" xfId="34879" xr:uid="{00000000-0005-0000-0000-000034A10000}"/>
    <cellStyle name="표준 42 36" xfId="9859" xr:uid="{00000000-0005-0000-0000-000035A10000}"/>
    <cellStyle name="표준 42 36 2" xfId="11309" xr:uid="{00000000-0005-0000-0000-000036A10000}"/>
    <cellStyle name="표준 42 36 2 2" xfId="24367" xr:uid="{00000000-0005-0000-0000-000037A10000}"/>
    <cellStyle name="표준 42 36 2 2 2" xfId="29591" xr:uid="{00000000-0005-0000-0000-000038A10000}"/>
    <cellStyle name="표준 42 36 2 2 2 2" xfId="41351" xr:uid="{00000000-0005-0000-0000-000039A10000}"/>
    <cellStyle name="표준 42 36 2 2 3" xfId="36214" xr:uid="{00000000-0005-0000-0000-00003AA10000}"/>
    <cellStyle name="표준 42 36 2 3" xfId="26448" xr:uid="{00000000-0005-0000-0000-00003BA10000}"/>
    <cellStyle name="표준 42 36 2 3 2" xfId="38220" xr:uid="{00000000-0005-0000-0000-00003CA10000}"/>
    <cellStyle name="표준 42 36 2 4" xfId="35288" xr:uid="{00000000-0005-0000-0000-00003DA10000}"/>
    <cellStyle name="표준 42 36 3" xfId="10533" xr:uid="{00000000-0005-0000-0000-00003EA10000}"/>
    <cellStyle name="표준 42 36 3 2" xfId="24018" xr:uid="{00000000-0005-0000-0000-00003FA10000}"/>
    <cellStyle name="표준 42 36 3 2 2" xfId="29242" xr:uid="{00000000-0005-0000-0000-000040A10000}"/>
    <cellStyle name="표준 42 36 3 2 2 2" xfId="41002" xr:uid="{00000000-0005-0000-0000-000041A10000}"/>
    <cellStyle name="표준 42 36 3 2 3" xfId="35865" xr:uid="{00000000-0005-0000-0000-000042A10000}"/>
    <cellStyle name="표준 42 36 3 3" xfId="25993" xr:uid="{00000000-0005-0000-0000-000043A10000}"/>
    <cellStyle name="표준 42 36 3 3 2" xfId="37768" xr:uid="{00000000-0005-0000-0000-000044A10000}"/>
    <cellStyle name="표준 42 36 3 4" xfId="34940" xr:uid="{00000000-0005-0000-0000-000045A10000}"/>
    <cellStyle name="표준 42 36 4" xfId="11753" xr:uid="{00000000-0005-0000-0000-000046A10000}"/>
    <cellStyle name="표준 42 36 4 2" xfId="24495" xr:uid="{00000000-0005-0000-0000-000047A10000}"/>
    <cellStyle name="표준 42 36 4 2 2" xfId="29719" xr:uid="{00000000-0005-0000-0000-000048A10000}"/>
    <cellStyle name="표준 42 36 4 2 2 2" xfId="41479" xr:uid="{00000000-0005-0000-0000-000049A10000}"/>
    <cellStyle name="표준 42 36 4 2 3" xfId="36342" xr:uid="{00000000-0005-0000-0000-00004AA10000}"/>
    <cellStyle name="표준 42 36 4 3" xfId="26652" xr:uid="{00000000-0005-0000-0000-00004BA10000}"/>
    <cellStyle name="표준 42 36 4 3 2" xfId="38424" xr:uid="{00000000-0005-0000-0000-00004CA10000}"/>
    <cellStyle name="표준 42 36 4 4" xfId="35416" xr:uid="{00000000-0005-0000-0000-00004DA10000}"/>
    <cellStyle name="표준 42 36 5" xfId="12283" xr:uid="{00000000-0005-0000-0000-00004EA10000}"/>
    <cellStyle name="표준 42 36 5 2" xfId="24620" xr:uid="{00000000-0005-0000-0000-00004FA10000}"/>
    <cellStyle name="표준 42 36 5 2 2" xfId="29844" xr:uid="{00000000-0005-0000-0000-000050A10000}"/>
    <cellStyle name="표준 42 36 5 2 2 2" xfId="41604" xr:uid="{00000000-0005-0000-0000-000051A10000}"/>
    <cellStyle name="표준 42 36 5 2 3" xfId="36467" xr:uid="{00000000-0005-0000-0000-000052A10000}"/>
    <cellStyle name="표준 42 36 5 3" xfId="26853" xr:uid="{00000000-0005-0000-0000-000053A10000}"/>
    <cellStyle name="표준 42 36 5 3 2" xfId="38625" xr:uid="{00000000-0005-0000-0000-000054A10000}"/>
    <cellStyle name="표준 42 36 5 4" xfId="35540" xr:uid="{00000000-0005-0000-0000-000055A10000}"/>
    <cellStyle name="표준 42 36 6" xfId="23958" xr:uid="{00000000-0005-0000-0000-000056A10000}"/>
    <cellStyle name="표준 42 36 6 2" xfId="29182" xr:uid="{00000000-0005-0000-0000-000057A10000}"/>
    <cellStyle name="표준 42 36 6 2 2" xfId="40942" xr:uid="{00000000-0005-0000-0000-000058A10000}"/>
    <cellStyle name="표준 42 36 6 3" xfId="35805" xr:uid="{00000000-0005-0000-0000-000059A10000}"/>
    <cellStyle name="표준 42 36 7" xfId="25780" xr:uid="{00000000-0005-0000-0000-00005AA10000}"/>
    <cellStyle name="표준 42 36 7 2" xfId="37557" xr:uid="{00000000-0005-0000-0000-00005BA10000}"/>
    <cellStyle name="표준 42 36 8" xfId="34880" xr:uid="{00000000-0005-0000-0000-00005CA10000}"/>
    <cellStyle name="표준 42 37" xfId="9860" xr:uid="{00000000-0005-0000-0000-00005DA10000}"/>
    <cellStyle name="표준 42 37 2" xfId="11331" xr:uid="{00000000-0005-0000-0000-00005EA10000}"/>
    <cellStyle name="표준 42 37 2 2" xfId="24389" xr:uid="{00000000-0005-0000-0000-00005FA10000}"/>
    <cellStyle name="표준 42 37 2 2 2" xfId="29613" xr:uid="{00000000-0005-0000-0000-000060A10000}"/>
    <cellStyle name="표준 42 37 2 2 2 2" xfId="41373" xr:uid="{00000000-0005-0000-0000-000061A10000}"/>
    <cellStyle name="표준 42 37 2 2 3" xfId="36236" xr:uid="{00000000-0005-0000-0000-000062A10000}"/>
    <cellStyle name="표준 42 37 2 3" xfId="26470" xr:uid="{00000000-0005-0000-0000-000063A10000}"/>
    <cellStyle name="표준 42 37 2 3 2" xfId="38242" xr:uid="{00000000-0005-0000-0000-000064A10000}"/>
    <cellStyle name="표준 42 37 2 4" xfId="35310" xr:uid="{00000000-0005-0000-0000-000065A10000}"/>
    <cellStyle name="표준 42 37 3" xfId="10511" xr:uid="{00000000-0005-0000-0000-000066A10000}"/>
    <cellStyle name="표준 42 37 3 2" xfId="23996" xr:uid="{00000000-0005-0000-0000-000067A10000}"/>
    <cellStyle name="표준 42 37 3 2 2" xfId="29220" xr:uid="{00000000-0005-0000-0000-000068A10000}"/>
    <cellStyle name="표준 42 37 3 2 2 2" xfId="40980" xr:uid="{00000000-0005-0000-0000-000069A10000}"/>
    <cellStyle name="표준 42 37 3 2 3" xfId="35843" xr:uid="{00000000-0005-0000-0000-00006AA10000}"/>
    <cellStyle name="표준 42 37 3 3" xfId="25971" xr:uid="{00000000-0005-0000-0000-00006BA10000}"/>
    <cellStyle name="표준 42 37 3 3 2" xfId="37746" xr:uid="{00000000-0005-0000-0000-00006CA10000}"/>
    <cellStyle name="표준 42 37 3 4" xfId="34918" xr:uid="{00000000-0005-0000-0000-00006DA10000}"/>
    <cellStyle name="표준 42 37 4" xfId="11774" xr:uid="{00000000-0005-0000-0000-00006EA10000}"/>
    <cellStyle name="표준 42 37 4 2" xfId="24516" xr:uid="{00000000-0005-0000-0000-00006FA10000}"/>
    <cellStyle name="표준 42 37 4 2 2" xfId="29740" xr:uid="{00000000-0005-0000-0000-000070A10000}"/>
    <cellStyle name="표준 42 37 4 2 2 2" xfId="41500" xr:uid="{00000000-0005-0000-0000-000071A10000}"/>
    <cellStyle name="표준 42 37 4 2 3" xfId="36363" xr:uid="{00000000-0005-0000-0000-000072A10000}"/>
    <cellStyle name="표준 42 37 4 3" xfId="26673" xr:uid="{00000000-0005-0000-0000-000073A10000}"/>
    <cellStyle name="표준 42 37 4 3 2" xfId="38445" xr:uid="{00000000-0005-0000-0000-000074A10000}"/>
    <cellStyle name="표준 42 37 4 4" xfId="35437" xr:uid="{00000000-0005-0000-0000-000075A10000}"/>
    <cellStyle name="표준 42 37 5" xfId="12304" xr:uid="{00000000-0005-0000-0000-000076A10000}"/>
    <cellStyle name="표준 42 37 5 2" xfId="24641" xr:uid="{00000000-0005-0000-0000-000077A10000}"/>
    <cellStyle name="표준 42 37 5 2 2" xfId="29865" xr:uid="{00000000-0005-0000-0000-000078A10000}"/>
    <cellStyle name="표준 42 37 5 2 2 2" xfId="41625" xr:uid="{00000000-0005-0000-0000-000079A10000}"/>
    <cellStyle name="표준 42 37 5 2 3" xfId="36488" xr:uid="{00000000-0005-0000-0000-00007AA10000}"/>
    <cellStyle name="표준 42 37 5 3" xfId="26874" xr:uid="{00000000-0005-0000-0000-00007BA10000}"/>
    <cellStyle name="표준 42 37 5 3 2" xfId="38646" xr:uid="{00000000-0005-0000-0000-00007CA10000}"/>
    <cellStyle name="표준 42 37 5 4" xfId="35561" xr:uid="{00000000-0005-0000-0000-00007DA10000}"/>
    <cellStyle name="표준 42 37 6" xfId="23959" xr:uid="{00000000-0005-0000-0000-00007EA10000}"/>
    <cellStyle name="표준 42 37 6 2" xfId="29183" xr:uid="{00000000-0005-0000-0000-00007FA10000}"/>
    <cellStyle name="표준 42 37 6 2 2" xfId="40943" xr:uid="{00000000-0005-0000-0000-000080A10000}"/>
    <cellStyle name="표준 42 37 6 3" xfId="35806" xr:uid="{00000000-0005-0000-0000-000081A10000}"/>
    <cellStyle name="표준 42 37 7" xfId="25781" xr:uid="{00000000-0005-0000-0000-000082A10000}"/>
    <cellStyle name="표준 42 37 7 2" xfId="37558" xr:uid="{00000000-0005-0000-0000-000083A10000}"/>
    <cellStyle name="표준 42 37 8" xfId="34881" xr:uid="{00000000-0005-0000-0000-000084A10000}"/>
    <cellStyle name="표준 42 38" xfId="11086" xr:uid="{00000000-0005-0000-0000-000085A10000}"/>
    <cellStyle name="표준 42 38 2" xfId="24246" xr:uid="{00000000-0005-0000-0000-000086A10000}"/>
    <cellStyle name="표준 42 38 2 2" xfId="29470" xr:uid="{00000000-0005-0000-0000-000087A10000}"/>
    <cellStyle name="표준 42 38 2 2 2" xfId="41230" xr:uid="{00000000-0005-0000-0000-000088A10000}"/>
    <cellStyle name="표준 42 38 2 3" xfId="36093" xr:uid="{00000000-0005-0000-0000-000089A10000}"/>
    <cellStyle name="표준 42 38 3" xfId="26303" xr:uid="{00000000-0005-0000-0000-00008AA10000}"/>
    <cellStyle name="표준 42 38 3 2" xfId="38075" xr:uid="{00000000-0005-0000-0000-00008BA10000}"/>
    <cellStyle name="표준 42 38 4" xfId="35168" xr:uid="{00000000-0005-0000-0000-00008CA10000}"/>
    <cellStyle name="표준 42 39" xfId="10754" xr:uid="{00000000-0005-0000-0000-00008DA10000}"/>
    <cellStyle name="표준 42 39 2" xfId="24138" xr:uid="{00000000-0005-0000-0000-00008EA10000}"/>
    <cellStyle name="표준 42 39 2 2" xfId="29362" xr:uid="{00000000-0005-0000-0000-00008FA10000}"/>
    <cellStyle name="표준 42 39 2 2 2" xfId="41122" xr:uid="{00000000-0005-0000-0000-000090A10000}"/>
    <cellStyle name="표준 42 39 2 3" xfId="35985" xr:uid="{00000000-0005-0000-0000-000091A10000}"/>
    <cellStyle name="표준 42 39 3" xfId="26138" xr:uid="{00000000-0005-0000-0000-000092A10000}"/>
    <cellStyle name="표준 42 39 3 2" xfId="37913" xr:uid="{00000000-0005-0000-0000-000093A10000}"/>
    <cellStyle name="표준 42 39 4" xfId="35060" xr:uid="{00000000-0005-0000-0000-000094A10000}"/>
    <cellStyle name="표준 42 4" xfId="9861" xr:uid="{00000000-0005-0000-0000-000095A10000}"/>
    <cellStyle name="표준 42 4 2" xfId="11265" xr:uid="{00000000-0005-0000-0000-000096A10000}"/>
    <cellStyle name="표준 42 4 2 2" xfId="24323" xr:uid="{00000000-0005-0000-0000-000097A10000}"/>
    <cellStyle name="표준 42 4 2 2 2" xfId="29547" xr:uid="{00000000-0005-0000-0000-000098A10000}"/>
    <cellStyle name="표준 42 4 2 2 2 2" xfId="41307" xr:uid="{00000000-0005-0000-0000-000099A10000}"/>
    <cellStyle name="표준 42 4 2 2 3" xfId="36170" xr:uid="{00000000-0005-0000-0000-00009AA10000}"/>
    <cellStyle name="표준 42 4 2 3" xfId="26404" xr:uid="{00000000-0005-0000-0000-00009BA10000}"/>
    <cellStyle name="표준 42 4 2 3 2" xfId="38176" xr:uid="{00000000-0005-0000-0000-00009CA10000}"/>
    <cellStyle name="표준 42 4 2 4" xfId="35244" xr:uid="{00000000-0005-0000-0000-00009DA10000}"/>
    <cellStyle name="표준 42 4 3" xfId="10577" xr:uid="{00000000-0005-0000-0000-00009EA10000}"/>
    <cellStyle name="표준 42 4 3 2" xfId="24062" xr:uid="{00000000-0005-0000-0000-00009FA10000}"/>
    <cellStyle name="표준 42 4 3 2 2" xfId="29286" xr:uid="{00000000-0005-0000-0000-0000A0A10000}"/>
    <cellStyle name="표준 42 4 3 2 2 2" xfId="41046" xr:uid="{00000000-0005-0000-0000-0000A1A10000}"/>
    <cellStyle name="표준 42 4 3 2 3" xfId="35909" xr:uid="{00000000-0005-0000-0000-0000A2A10000}"/>
    <cellStyle name="표준 42 4 3 3" xfId="26037" xr:uid="{00000000-0005-0000-0000-0000A3A10000}"/>
    <cellStyle name="표준 42 4 3 3 2" xfId="37812" xr:uid="{00000000-0005-0000-0000-0000A4A10000}"/>
    <cellStyle name="표준 42 4 3 4" xfId="34984" xr:uid="{00000000-0005-0000-0000-0000A5A10000}"/>
    <cellStyle name="표준 42 4 4" xfId="11710" xr:uid="{00000000-0005-0000-0000-0000A6A10000}"/>
    <cellStyle name="표준 42 4 4 2" xfId="24452" xr:uid="{00000000-0005-0000-0000-0000A7A10000}"/>
    <cellStyle name="표준 42 4 4 2 2" xfId="29676" xr:uid="{00000000-0005-0000-0000-0000A8A10000}"/>
    <cellStyle name="표준 42 4 4 2 2 2" xfId="41436" xr:uid="{00000000-0005-0000-0000-0000A9A10000}"/>
    <cellStyle name="표준 42 4 4 2 3" xfId="36299" xr:uid="{00000000-0005-0000-0000-0000AAA10000}"/>
    <cellStyle name="표준 42 4 4 3" xfId="26609" xr:uid="{00000000-0005-0000-0000-0000ABA10000}"/>
    <cellStyle name="표준 42 4 4 3 2" xfId="38381" xr:uid="{00000000-0005-0000-0000-0000ACA10000}"/>
    <cellStyle name="표준 42 4 4 4" xfId="35373" xr:uid="{00000000-0005-0000-0000-0000ADA10000}"/>
    <cellStyle name="표준 42 4 5" xfId="12240" xr:uid="{00000000-0005-0000-0000-0000AEA10000}"/>
    <cellStyle name="표준 42 4 5 2" xfId="24577" xr:uid="{00000000-0005-0000-0000-0000AFA10000}"/>
    <cellStyle name="표준 42 4 5 2 2" xfId="29801" xr:uid="{00000000-0005-0000-0000-0000B0A10000}"/>
    <cellStyle name="표준 42 4 5 2 2 2" xfId="41561" xr:uid="{00000000-0005-0000-0000-0000B1A10000}"/>
    <cellStyle name="표준 42 4 5 2 3" xfId="36424" xr:uid="{00000000-0005-0000-0000-0000B2A10000}"/>
    <cellStyle name="표준 42 4 5 3" xfId="26810" xr:uid="{00000000-0005-0000-0000-0000B3A10000}"/>
    <cellStyle name="표준 42 4 5 3 2" xfId="38582" xr:uid="{00000000-0005-0000-0000-0000B4A10000}"/>
    <cellStyle name="표준 42 4 5 4" xfId="35497" xr:uid="{00000000-0005-0000-0000-0000B5A10000}"/>
    <cellStyle name="표준 42 4 6" xfId="23960" xr:uid="{00000000-0005-0000-0000-0000B6A10000}"/>
    <cellStyle name="표준 42 4 6 2" xfId="29184" xr:uid="{00000000-0005-0000-0000-0000B7A10000}"/>
    <cellStyle name="표준 42 4 6 2 2" xfId="40944" xr:uid="{00000000-0005-0000-0000-0000B8A10000}"/>
    <cellStyle name="표준 42 4 6 3" xfId="35807" xr:uid="{00000000-0005-0000-0000-0000B9A10000}"/>
    <cellStyle name="표준 42 4 7" xfId="25782" xr:uid="{00000000-0005-0000-0000-0000BAA10000}"/>
    <cellStyle name="표준 42 4 7 2" xfId="37559" xr:uid="{00000000-0005-0000-0000-0000BBA10000}"/>
    <cellStyle name="표준 42 4 8" xfId="34882" xr:uid="{00000000-0005-0000-0000-0000BCA10000}"/>
    <cellStyle name="표준 42 40" xfId="10928" xr:uid="{00000000-0005-0000-0000-0000BDA10000}"/>
    <cellStyle name="표준 42 40 2" xfId="24196" xr:uid="{00000000-0005-0000-0000-0000BEA10000}"/>
    <cellStyle name="표준 42 40 2 2" xfId="29420" xr:uid="{00000000-0005-0000-0000-0000BFA10000}"/>
    <cellStyle name="표준 42 40 2 2 2" xfId="41180" xr:uid="{00000000-0005-0000-0000-0000C0A10000}"/>
    <cellStyle name="표준 42 40 2 3" xfId="36043" xr:uid="{00000000-0005-0000-0000-0000C1A10000}"/>
    <cellStyle name="표준 42 40 3" xfId="26224" xr:uid="{00000000-0005-0000-0000-0000C2A10000}"/>
    <cellStyle name="표준 42 40 3 2" xfId="37997" xr:uid="{00000000-0005-0000-0000-0000C3A10000}"/>
    <cellStyle name="표준 42 40 4" xfId="35118" xr:uid="{00000000-0005-0000-0000-0000C4A10000}"/>
    <cellStyle name="표준 42 41" xfId="10175" xr:uid="{00000000-0005-0000-0000-0000C5A10000}"/>
    <cellStyle name="표준 42 41 2" xfId="23966" xr:uid="{00000000-0005-0000-0000-0000C6A10000}"/>
    <cellStyle name="표준 42 41 2 2" xfId="29190" xr:uid="{00000000-0005-0000-0000-0000C7A10000}"/>
    <cellStyle name="표준 42 41 2 2 2" xfId="40950" xr:uid="{00000000-0005-0000-0000-0000C8A10000}"/>
    <cellStyle name="표준 42 41 2 3" xfId="35813" xr:uid="{00000000-0005-0000-0000-0000C9A10000}"/>
    <cellStyle name="표준 42 41 3" xfId="25859" xr:uid="{00000000-0005-0000-0000-0000CAA10000}"/>
    <cellStyle name="표준 42 41 3 2" xfId="37635" xr:uid="{00000000-0005-0000-0000-0000CBA10000}"/>
    <cellStyle name="표준 42 41 4" xfId="34888" xr:uid="{00000000-0005-0000-0000-0000CCA10000}"/>
    <cellStyle name="표준 42 42" xfId="23821" xr:uid="{00000000-0005-0000-0000-0000CDA10000}"/>
    <cellStyle name="표준 42 42 2" xfId="29045" xr:uid="{00000000-0005-0000-0000-0000CEA10000}"/>
    <cellStyle name="표준 42 42 2 2" xfId="40805" xr:uid="{00000000-0005-0000-0000-0000CFA10000}"/>
    <cellStyle name="표준 42 42 3" xfId="35668" xr:uid="{00000000-0005-0000-0000-0000D0A10000}"/>
    <cellStyle name="표준 42 43" xfId="25578" xr:uid="{00000000-0005-0000-0000-0000D1A10000}"/>
    <cellStyle name="표준 42 43 2" xfId="37357" xr:uid="{00000000-0005-0000-0000-0000D2A10000}"/>
    <cellStyle name="표준 42 44" xfId="31464" xr:uid="{00000000-0005-0000-0000-0000D3A10000}"/>
    <cellStyle name="표준 42 5" xfId="9862" xr:uid="{00000000-0005-0000-0000-0000D4A10000}"/>
    <cellStyle name="표준 42 5 2" xfId="11105" xr:uid="{00000000-0005-0000-0000-0000D5A10000}"/>
    <cellStyle name="표준 42 5 2 2" xfId="24263" xr:uid="{00000000-0005-0000-0000-0000D6A10000}"/>
    <cellStyle name="표준 42 5 2 2 2" xfId="29487" xr:uid="{00000000-0005-0000-0000-0000D7A10000}"/>
    <cellStyle name="표준 42 5 2 2 2 2" xfId="41247" xr:uid="{00000000-0005-0000-0000-0000D8A10000}"/>
    <cellStyle name="표준 42 5 2 2 3" xfId="36110" xr:uid="{00000000-0005-0000-0000-0000D9A10000}"/>
    <cellStyle name="표준 42 5 2 3" xfId="26320" xr:uid="{00000000-0005-0000-0000-0000DAA10000}"/>
    <cellStyle name="표준 42 5 2 3 2" xfId="38092" xr:uid="{00000000-0005-0000-0000-0000DBA10000}"/>
    <cellStyle name="표준 42 5 2 4" xfId="35185" xr:uid="{00000000-0005-0000-0000-0000DCA10000}"/>
    <cellStyle name="표준 42 5 3" xfId="10738" xr:uid="{00000000-0005-0000-0000-0000DDA10000}"/>
    <cellStyle name="표준 42 5 3 2" xfId="24122" xr:uid="{00000000-0005-0000-0000-0000DEA10000}"/>
    <cellStyle name="표준 42 5 3 2 2" xfId="29346" xr:uid="{00000000-0005-0000-0000-0000DFA10000}"/>
    <cellStyle name="표준 42 5 3 2 2 2" xfId="41106" xr:uid="{00000000-0005-0000-0000-0000E0A10000}"/>
    <cellStyle name="표준 42 5 3 2 3" xfId="35969" xr:uid="{00000000-0005-0000-0000-0000E1A10000}"/>
    <cellStyle name="표준 42 5 3 3" xfId="26122" xr:uid="{00000000-0005-0000-0000-0000E2A10000}"/>
    <cellStyle name="표준 42 5 3 3 2" xfId="37897" xr:uid="{00000000-0005-0000-0000-0000E3A10000}"/>
    <cellStyle name="표준 42 5 3 4" xfId="35044" xr:uid="{00000000-0005-0000-0000-0000E4A10000}"/>
    <cellStyle name="표준 42 5 4" xfId="11681" xr:uid="{00000000-0005-0000-0000-0000E5A10000}"/>
    <cellStyle name="표준 42 5 4 2" xfId="24433" xr:uid="{00000000-0005-0000-0000-0000E6A10000}"/>
    <cellStyle name="표준 42 5 4 2 2" xfId="29657" xr:uid="{00000000-0005-0000-0000-0000E7A10000}"/>
    <cellStyle name="표준 42 5 4 2 2 2" xfId="41417" xr:uid="{00000000-0005-0000-0000-0000E8A10000}"/>
    <cellStyle name="표준 42 5 4 2 3" xfId="36280" xr:uid="{00000000-0005-0000-0000-0000E9A10000}"/>
    <cellStyle name="표준 42 5 4 3" xfId="26589" xr:uid="{00000000-0005-0000-0000-0000EAA10000}"/>
    <cellStyle name="표준 42 5 4 3 2" xfId="38361" xr:uid="{00000000-0005-0000-0000-0000EBA10000}"/>
    <cellStyle name="표준 42 5 4 4" xfId="35354" xr:uid="{00000000-0005-0000-0000-0000ECA10000}"/>
    <cellStyle name="표준 42 5 5" xfId="12211" xr:uid="{00000000-0005-0000-0000-0000EDA10000}"/>
    <cellStyle name="표준 42 5 5 2" xfId="24558" xr:uid="{00000000-0005-0000-0000-0000EEA10000}"/>
    <cellStyle name="표준 42 5 5 2 2" xfId="29782" xr:uid="{00000000-0005-0000-0000-0000EFA10000}"/>
    <cellStyle name="표준 42 5 5 2 2 2" xfId="41542" xr:uid="{00000000-0005-0000-0000-0000F0A10000}"/>
    <cellStyle name="표준 42 5 5 2 3" xfId="36405" xr:uid="{00000000-0005-0000-0000-0000F1A10000}"/>
    <cellStyle name="표준 42 5 5 3" xfId="26790" xr:uid="{00000000-0005-0000-0000-0000F2A10000}"/>
    <cellStyle name="표준 42 5 5 3 2" xfId="38562" xr:uid="{00000000-0005-0000-0000-0000F3A10000}"/>
    <cellStyle name="표준 42 5 5 4" xfId="35478" xr:uid="{00000000-0005-0000-0000-0000F4A10000}"/>
    <cellStyle name="표준 42 5 6" xfId="23961" xr:uid="{00000000-0005-0000-0000-0000F5A10000}"/>
    <cellStyle name="표준 42 5 6 2" xfId="29185" xr:uid="{00000000-0005-0000-0000-0000F6A10000}"/>
    <cellStyle name="표준 42 5 6 2 2" xfId="40945" xr:uid="{00000000-0005-0000-0000-0000F7A10000}"/>
    <cellStyle name="표준 42 5 6 3" xfId="35808" xr:uid="{00000000-0005-0000-0000-0000F8A10000}"/>
    <cellStyle name="표준 42 5 7" xfId="25783" xr:uid="{00000000-0005-0000-0000-0000F9A10000}"/>
    <cellStyle name="표준 42 5 7 2" xfId="37560" xr:uid="{00000000-0005-0000-0000-0000FAA10000}"/>
    <cellStyle name="표준 42 5 8" xfId="34883" xr:uid="{00000000-0005-0000-0000-0000FBA10000}"/>
    <cellStyle name="표준 42 6" xfId="9863" xr:uid="{00000000-0005-0000-0000-0000FCA10000}"/>
    <cellStyle name="표준 42 6 2" xfId="11096" xr:uid="{00000000-0005-0000-0000-0000FDA10000}"/>
    <cellStyle name="표준 42 6 2 2" xfId="24254" xr:uid="{00000000-0005-0000-0000-0000FEA10000}"/>
    <cellStyle name="표준 42 6 2 2 2" xfId="29478" xr:uid="{00000000-0005-0000-0000-0000FFA10000}"/>
    <cellStyle name="표준 42 6 2 2 2 2" xfId="41238" xr:uid="{00000000-0005-0000-0000-000000A20000}"/>
    <cellStyle name="표준 42 6 2 2 3" xfId="36101" xr:uid="{00000000-0005-0000-0000-000001A20000}"/>
    <cellStyle name="표준 42 6 2 3" xfId="26311" xr:uid="{00000000-0005-0000-0000-000002A20000}"/>
    <cellStyle name="표준 42 6 2 3 2" xfId="38083" xr:uid="{00000000-0005-0000-0000-000003A20000}"/>
    <cellStyle name="표준 42 6 2 4" xfId="35176" xr:uid="{00000000-0005-0000-0000-000004A20000}"/>
    <cellStyle name="표준 42 6 3" xfId="10747" xr:uid="{00000000-0005-0000-0000-000005A20000}"/>
    <cellStyle name="표준 42 6 3 2" xfId="24131" xr:uid="{00000000-0005-0000-0000-000006A20000}"/>
    <cellStyle name="표준 42 6 3 2 2" xfId="29355" xr:uid="{00000000-0005-0000-0000-000007A20000}"/>
    <cellStyle name="표준 42 6 3 2 2 2" xfId="41115" xr:uid="{00000000-0005-0000-0000-000008A20000}"/>
    <cellStyle name="표준 42 6 3 2 3" xfId="35978" xr:uid="{00000000-0005-0000-0000-000009A20000}"/>
    <cellStyle name="표준 42 6 3 3" xfId="26131" xr:uid="{00000000-0005-0000-0000-00000AA20000}"/>
    <cellStyle name="표준 42 6 3 3 2" xfId="37906" xr:uid="{00000000-0005-0000-0000-00000BA20000}"/>
    <cellStyle name="표준 42 6 3 4" xfId="35053" xr:uid="{00000000-0005-0000-0000-00000CA20000}"/>
    <cellStyle name="표준 42 6 4" xfId="11672" xr:uid="{00000000-0005-0000-0000-00000DA20000}"/>
    <cellStyle name="표준 42 6 4 2" xfId="24424" xr:uid="{00000000-0005-0000-0000-00000EA20000}"/>
    <cellStyle name="표준 42 6 4 2 2" xfId="29648" xr:uid="{00000000-0005-0000-0000-00000FA20000}"/>
    <cellStyle name="표준 42 6 4 2 2 2" xfId="41408" xr:uid="{00000000-0005-0000-0000-000010A20000}"/>
    <cellStyle name="표준 42 6 4 2 3" xfId="36271" xr:uid="{00000000-0005-0000-0000-000011A20000}"/>
    <cellStyle name="표준 42 6 4 3" xfId="26580" xr:uid="{00000000-0005-0000-0000-000012A20000}"/>
    <cellStyle name="표준 42 6 4 3 2" xfId="38352" xr:uid="{00000000-0005-0000-0000-000013A20000}"/>
    <cellStyle name="표준 42 6 4 4" xfId="35345" xr:uid="{00000000-0005-0000-0000-000014A20000}"/>
    <cellStyle name="표준 42 6 5" xfId="12202" xr:uid="{00000000-0005-0000-0000-000015A20000}"/>
    <cellStyle name="표준 42 6 5 2" xfId="24549" xr:uid="{00000000-0005-0000-0000-000016A20000}"/>
    <cellStyle name="표준 42 6 5 2 2" xfId="29773" xr:uid="{00000000-0005-0000-0000-000017A20000}"/>
    <cellStyle name="표준 42 6 5 2 2 2" xfId="41533" xr:uid="{00000000-0005-0000-0000-000018A20000}"/>
    <cellStyle name="표준 42 6 5 2 3" xfId="36396" xr:uid="{00000000-0005-0000-0000-000019A20000}"/>
    <cellStyle name="표준 42 6 5 3" xfId="26781" xr:uid="{00000000-0005-0000-0000-00001AA20000}"/>
    <cellStyle name="표준 42 6 5 3 2" xfId="38553" xr:uid="{00000000-0005-0000-0000-00001BA20000}"/>
    <cellStyle name="표준 42 6 5 4" xfId="35469" xr:uid="{00000000-0005-0000-0000-00001CA20000}"/>
    <cellStyle name="표준 42 6 6" xfId="23962" xr:uid="{00000000-0005-0000-0000-00001DA20000}"/>
    <cellStyle name="표준 42 6 6 2" xfId="29186" xr:uid="{00000000-0005-0000-0000-00001EA20000}"/>
    <cellStyle name="표준 42 6 6 2 2" xfId="40946" xr:uid="{00000000-0005-0000-0000-00001FA20000}"/>
    <cellStyle name="표준 42 6 6 3" xfId="35809" xr:uid="{00000000-0005-0000-0000-000020A20000}"/>
    <cellStyle name="표준 42 6 7" xfId="25784" xr:uid="{00000000-0005-0000-0000-000021A20000}"/>
    <cellStyle name="표준 42 6 7 2" xfId="37561" xr:uid="{00000000-0005-0000-0000-000022A20000}"/>
    <cellStyle name="표준 42 6 8" xfId="34884" xr:uid="{00000000-0005-0000-0000-000023A20000}"/>
    <cellStyle name="표준 42 7" xfId="9864" xr:uid="{00000000-0005-0000-0000-000024A20000}"/>
    <cellStyle name="표준 42 7 2" xfId="11109" xr:uid="{00000000-0005-0000-0000-000025A20000}"/>
    <cellStyle name="표준 42 7 2 2" xfId="24267" xr:uid="{00000000-0005-0000-0000-000026A20000}"/>
    <cellStyle name="표준 42 7 2 2 2" xfId="29491" xr:uid="{00000000-0005-0000-0000-000027A20000}"/>
    <cellStyle name="표준 42 7 2 2 2 2" xfId="41251" xr:uid="{00000000-0005-0000-0000-000028A20000}"/>
    <cellStyle name="표준 42 7 2 2 3" xfId="36114" xr:uid="{00000000-0005-0000-0000-000029A20000}"/>
    <cellStyle name="표준 42 7 2 3" xfId="26324" xr:uid="{00000000-0005-0000-0000-00002AA20000}"/>
    <cellStyle name="표준 42 7 2 3 2" xfId="38096" xr:uid="{00000000-0005-0000-0000-00002BA20000}"/>
    <cellStyle name="표준 42 7 2 4" xfId="35189" xr:uid="{00000000-0005-0000-0000-00002CA20000}"/>
    <cellStyle name="표준 42 7 3" xfId="10734" xr:uid="{00000000-0005-0000-0000-00002DA20000}"/>
    <cellStyle name="표준 42 7 3 2" xfId="24118" xr:uid="{00000000-0005-0000-0000-00002EA20000}"/>
    <cellStyle name="표준 42 7 3 2 2" xfId="29342" xr:uid="{00000000-0005-0000-0000-00002FA20000}"/>
    <cellStyle name="표준 42 7 3 2 2 2" xfId="41102" xr:uid="{00000000-0005-0000-0000-000030A20000}"/>
    <cellStyle name="표준 42 7 3 2 3" xfId="35965" xr:uid="{00000000-0005-0000-0000-000031A20000}"/>
    <cellStyle name="표준 42 7 3 3" xfId="26118" xr:uid="{00000000-0005-0000-0000-000032A20000}"/>
    <cellStyle name="표준 42 7 3 3 2" xfId="37893" xr:uid="{00000000-0005-0000-0000-000033A20000}"/>
    <cellStyle name="표준 42 7 3 4" xfId="35040" xr:uid="{00000000-0005-0000-0000-000034A20000}"/>
    <cellStyle name="표준 42 7 4" xfId="11686" xr:uid="{00000000-0005-0000-0000-000035A20000}"/>
    <cellStyle name="표준 42 7 4 2" xfId="24437" xr:uid="{00000000-0005-0000-0000-000036A20000}"/>
    <cellStyle name="표준 42 7 4 2 2" xfId="29661" xr:uid="{00000000-0005-0000-0000-000037A20000}"/>
    <cellStyle name="표준 42 7 4 2 2 2" xfId="41421" xr:uid="{00000000-0005-0000-0000-000038A20000}"/>
    <cellStyle name="표준 42 7 4 2 3" xfId="36284" xr:uid="{00000000-0005-0000-0000-000039A20000}"/>
    <cellStyle name="표준 42 7 4 3" xfId="26594" xr:uid="{00000000-0005-0000-0000-00003AA20000}"/>
    <cellStyle name="표준 42 7 4 3 2" xfId="38366" xr:uid="{00000000-0005-0000-0000-00003BA20000}"/>
    <cellStyle name="표준 42 7 4 4" xfId="35358" xr:uid="{00000000-0005-0000-0000-00003CA20000}"/>
    <cellStyle name="표준 42 7 5" xfId="12216" xr:uid="{00000000-0005-0000-0000-00003DA20000}"/>
    <cellStyle name="표준 42 7 5 2" xfId="24562" xr:uid="{00000000-0005-0000-0000-00003EA20000}"/>
    <cellStyle name="표준 42 7 5 2 2" xfId="29786" xr:uid="{00000000-0005-0000-0000-00003FA20000}"/>
    <cellStyle name="표준 42 7 5 2 2 2" xfId="41546" xr:uid="{00000000-0005-0000-0000-000040A20000}"/>
    <cellStyle name="표준 42 7 5 2 3" xfId="36409" xr:uid="{00000000-0005-0000-0000-000041A20000}"/>
    <cellStyle name="표준 42 7 5 3" xfId="26795" xr:uid="{00000000-0005-0000-0000-000042A20000}"/>
    <cellStyle name="표준 42 7 5 3 2" xfId="38567" xr:uid="{00000000-0005-0000-0000-000043A20000}"/>
    <cellStyle name="표준 42 7 5 4" xfId="35482" xr:uid="{00000000-0005-0000-0000-000044A20000}"/>
    <cellStyle name="표준 42 7 6" xfId="23963" xr:uid="{00000000-0005-0000-0000-000045A20000}"/>
    <cellStyle name="표준 42 7 6 2" xfId="29187" xr:uid="{00000000-0005-0000-0000-000046A20000}"/>
    <cellStyle name="표준 42 7 6 2 2" xfId="40947" xr:uid="{00000000-0005-0000-0000-000047A20000}"/>
    <cellStyle name="표준 42 7 6 3" xfId="35810" xr:uid="{00000000-0005-0000-0000-000048A20000}"/>
    <cellStyle name="표준 42 7 7" xfId="25785" xr:uid="{00000000-0005-0000-0000-000049A20000}"/>
    <cellStyle name="표준 42 7 7 2" xfId="37562" xr:uid="{00000000-0005-0000-0000-00004AA20000}"/>
    <cellStyle name="표준 42 7 8" xfId="34885" xr:uid="{00000000-0005-0000-0000-00004BA20000}"/>
    <cellStyle name="표준 42 8" xfId="9865" xr:uid="{00000000-0005-0000-0000-00004CA20000}"/>
    <cellStyle name="표준 42 8 2" xfId="11258" xr:uid="{00000000-0005-0000-0000-00004DA20000}"/>
    <cellStyle name="표준 42 8 2 2" xfId="24316" xr:uid="{00000000-0005-0000-0000-00004EA20000}"/>
    <cellStyle name="표준 42 8 2 2 2" xfId="29540" xr:uid="{00000000-0005-0000-0000-00004FA20000}"/>
    <cellStyle name="표준 42 8 2 2 2 2" xfId="41300" xr:uid="{00000000-0005-0000-0000-000050A20000}"/>
    <cellStyle name="표준 42 8 2 2 3" xfId="36163" xr:uid="{00000000-0005-0000-0000-000051A20000}"/>
    <cellStyle name="표준 42 8 2 3" xfId="26397" xr:uid="{00000000-0005-0000-0000-000052A20000}"/>
    <cellStyle name="표준 42 8 2 3 2" xfId="38169" xr:uid="{00000000-0005-0000-0000-000053A20000}"/>
    <cellStyle name="표준 42 8 2 4" xfId="35237" xr:uid="{00000000-0005-0000-0000-000054A20000}"/>
    <cellStyle name="표준 42 8 3" xfId="10584" xr:uid="{00000000-0005-0000-0000-000055A20000}"/>
    <cellStyle name="표준 42 8 3 2" xfId="24069" xr:uid="{00000000-0005-0000-0000-000056A20000}"/>
    <cellStyle name="표준 42 8 3 2 2" xfId="29293" xr:uid="{00000000-0005-0000-0000-000057A20000}"/>
    <cellStyle name="표준 42 8 3 2 2 2" xfId="41053" xr:uid="{00000000-0005-0000-0000-000058A20000}"/>
    <cellStyle name="표준 42 8 3 2 3" xfId="35916" xr:uid="{00000000-0005-0000-0000-000059A20000}"/>
    <cellStyle name="표준 42 8 3 3" xfId="26044" xr:uid="{00000000-0005-0000-0000-00005AA20000}"/>
    <cellStyle name="표준 42 8 3 3 2" xfId="37819" xr:uid="{00000000-0005-0000-0000-00005BA20000}"/>
    <cellStyle name="표준 42 8 3 4" xfId="34991" xr:uid="{00000000-0005-0000-0000-00005CA20000}"/>
    <cellStyle name="표준 42 8 4" xfId="11061" xr:uid="{00000000-0005-0000-0000-00005DA20000}"/>
    <cellStyle name="표준 42 8 4 2" xfId="24236" xr:uid="{00000000-0005-0000-0000-00005EA20000}"/>
    <cellStyle name="표준 42 8 4 2 2" xfId="29460" xr:uid="{00000000-0005-0000-0000-00005FA20000}"/>
    <cellStyle name="표준 42 8 4 2 2 2" xfId="41220" xr:uid="{00000000-0005-0000-0000-000060A20000}"/>
    <cellStyle name="표준 42 8 4 2 3" xfId="36083" xr:uid="{00000000-0005-0000-0000-000061A20000}"/>
    <cellStyle name="표준 42 8 4 3" xfId="26291" xr:uid="{00000000-0005-0000-0000-000062A20000}"/>
    <cellStyle name="표준 42 8 4 3 2" xfId="38063" xr:uid="{00000000-0005-0000-0000-000063A20000}"/>
    <cellStyle name="표준 42 8 4 4" xfId="35158" xr:uid="{00000000-0005-0000-0000-000064A20000}"/>
    <cellStyle name="표준 42 8 5" xfId="10780" xr:uid="{00000000-0005-0000-0000-000065A20000}"/>
    <cellStyle name="표준 42 8 5 2" xfId="24149" xr:uid="{00000000-0005-0000-0000-000066A20000}"/>
    <cellStyle name="표준 42 8 5 2 2" xfId="29373" xr:uid="{00000000-0005-0000-0000-000067A20000}"/>
    <cellStyle name="표준 42 8 5 2 2 2" xfId="41133" xr:uid="{00000000-0005-0000-0000-000068A20000}"/>
    <cellStyle name="표준 42 8 5 2 3" xfId="35996" xr:uid="{00000000-0005-0000-0000-000069A20000}"/>
    <cellStyle name="표준 42 8 5 3" xfId="26153" xr:uid="{00000000-0005-0000-0000-00006AA20000}"/>
    <cellStyle name="표준 42 8 5 3 2" xfId="37927" xr:uid="{00000000-0005-0000-0000-00006BA20000}"/>
    <cellStyle name="표준 42 8 5 4" xfId="35071" xr:uid="{00000000-0005-0000-0000-00006CA20000}"/>
    <cellStyle name="표준 42 8 6" xfId="23964" xr:uid="{00000000-0005-0000-0000-00006DA20000}"/>
    <cellStyle name="표준 42 8 6 2" xfId="29188" xr:uid="{00000000-0005-0000-0000-00006EA20000}"/>
    <cellStyle name="표준 42 8 6 2 2" xfId="40948" xr:uid="{00000000-0005-0000-0000-00006FA20000}"/>
    <cellStyle name="표준 42 8 6 3" xfId="35811" xr:uid="{00000000-0005-0000-0000-000070A20000}"/>
    <cellStyle name="표준 42 8 7" xfId="25786" xr:uid="{00000000-0005-0000-0000-000071A20000}"/>
    <cellStyle name="표준 42 8 7 2" xfId="37563" xr:uid="{00000000-0005-0000-0000-000072A20000}"/>
    <cellStyle name="표준 42 8 8" xfId="34886" xr:uid="{00000000-0005-0000-0000-000073A20000}"/>
    <cellStyle name="표준 42 9" xfId="9866" xr:uid="{00000000-0005-0000-0000-000074A20000}"/>
    <cellStyle name="표준 42 9 2" xfId="11274" xr:uid="{00000000-0005-0000-0000-000075A20000}"/>
    <cellStyle name="표준 42 9 2 2" xfId="24332" xr:uid="{00000000-0005-0000-0000-000076A20000}"/>
    <cellStyle name="표준 42 9 2 2 2" xfId="29556" xr:uid="{00000000-0005-0000-0000-000077A20000}"/>
    <cellStyle name="표준 42 9 2 2 2 2" xfId="41316" xr:uid="{00000000-0005-0000-0000-000078A20000}"/>
    <cellStyle name="표준 42 9 2 2 3" xfId="36179" xr:uid="{00000000-0005-0000-0000-000079A20000}"/>
    <cellStyle name="표준 42 9 2 3" xfId="26413" xr:uid="{00000000-0005-0000-0000-00007AA20000}"/>
    <cellStyle name="표준 42 9 2 3 2" xfId="38185" xr:uid="{00000000-0005-0000-0000-00007BA20000}"/>
    <cellStyle name="표준 42 9 2 4" xfId="35253" xr:uid="{00000000-0005-0000-0000-00007CA20000}"/>
    <cellStyle name="표준 42 9 3" xfId="10568" xr:uid="{00000000-0005-0000-0000-00007DA20000}"/>
    <cellStyle name="표준 42 9 3 2" xfId="24053" xr:uid="{00000000-0005-0000-0000-00007EA20000}"/>
    <cellStyle name="표준 42 9 3 2 2" xfId="29277" xr:uid="{00000000-0005-0000-0000-00007FA20000}"/>
    <cellStyle name="표준 42 9 3 2 2 2" xfId="41037" xr:uid="{00000000-0005-0000-0000-000080A20000}"/>
    <cellStyle name="표준 42 9 3 2 3" xfId="35900" xr:uid="{00000000-0005-0000-0000-000081A20000}"/>
    <cellStyle name="표준 42 9 3 3" xfId="26028" xr:uid="{00000000-0005-0000-0000-000082A20000}"/>
    <cellStyle name="표준 42 9 3 3 2" xfId="37803" xr:uid="{00000000-0005-0000-0000-000083A20000}"/>
    <cellStyle name="표준 42 9 3 4" xfId="34975" xr:uid="{00000000-0005-0000-0000-000084A20000}"/>
    <cellStyle name="표준 42 9 4" xfId="11719" xr:uid="{00000000-0005-0000-0000-000085A20000}"/>
    <cellStyle name="표준 42 9 4 2" xfId="24461" xr:uid="{00000000-0005-0000-0000-000086A20000}"/>
    <cellStyle name="표준 42 9 4 2 2" xfId="29685" xr:uid="{00000000-0005-0000-0000-000087A20000}"/>
    <cellStyle name="표준 42 9 4 2 2 2" xfId="41445" xr:uid="{00000000-0005-0000-0000-000088A20000}"/>
    <cellStyle name="표준 42 9 4 2 3" xfId="36308" xr:uid="{00000000-0005-0000-0000-000089A20000}"/>
    <cellStyle name="표준 42 9 4 3" xfId="26618" xr:uid="{00000000-0005-0000-0000-00008AA20000}"/>
    <cellStyle name="표준 42 9 4 3 2" xfId="38390" xr:uid="{00000000-0005-0000-0000-00008BA20000}"/>
    <cellStyle name="표준 42 9 4 4" xfId="35382" xr:uid="{00000000-0005-0000-0000-00008CA20000}"/>
    <cellStyle name="표준 42 9 5" xfId="12249" xr:uid="{00000000-0005-0000-0000-00008DA20000}"/>
    <cellStyle name="표준 42 9 5 2" xfId="24586" xr:uid="{00000000-0005-0000-0000-00008EA20000}"/>
    <cellStyle name="표준 42 9 5 2 2" xfId="29810" xr:uid="{00000000-0005-0000-0000-00008FA20000}"/>
    <cellStyle name="표준 42 9 5 2 2 2" xfId="41570" xr:uid="{00000000-0005-0000-0000-000090A20000}"/>
    <cellStyle name="표준 42 9 5 2 3" xfId="36433" xr:uid="{00000000-0005-0000-0000-000091A20000}"/>
    <cellStyle name="표준 42 9 5 3" xfId="26819" xr:uid="{00000000-0005-0000-0000-000092A20000}"/>
    <cellStyle name="표준 42 9 5 3 2" xfId="38591" xr:uid="{00000000-0005-0000-0000-000093A20000}"/>
    <cellStyle name="표준 42 9 5 4" xfId="35506" xr:uid="{00000000-0005-0000-0000-000094A20000}"/>
    <cellStyle name="표준 42 9 6" xfId="23965" xr:uid="{00000000-0005-0000-0000-000095A20000}"/>
    <cellStyle name="표준 42 9 6 2" xfId="29189" xr:uid="{00000000-0005-0000-0000-000096A20000}"/>
    <cellStyle name="표준 42 9 6 2 2" xfId="40949" xr:uid="{00000000-0005-0000-0000-000097A20000}"/>
    <cellStyle name="표준 42 9 6 3" xfId="35812" xr:uid="{00000000-0005-0000-0000-000098A20000}"/>
    <cellStyle name="표준 42 9 7" xfId="25787" xr:uid="{00000000-0005-0000-0000-000099A20000}"/>
    <cellStyle name="표준 42 9 7 2" xfId="37564" xr:uid="{00000000-0005-0000-0000-00009AA20000}"/>
    <cellStyle name="표준 42 9 8" xfId="34887" xr:uid="{00000000-0005-0000-0000-00009BA20000}"/>
    <cellStyle name="표준 43" xfId="2189" xr:uid="{00000000-0005-0000-0000-00009CA20000}"/>
    <cellStyle name="표준 43 2" xfId="2245" xr:uid="{00000000-0005-0000-0000-00009DA20000}"/>
    <cellStyle name="표준 43 2 2" xfId="9471" xr:uid="{00000000-0005-0000-0000-00009EA20000}"/>
    <cellStyle name="표준 43 2 3" xfId="27882" xr:uid="{00000000-0005-0000-0000-00009FA20000}"/>
    <cellStyle name="표준 43 2 3 2" xfId="39645" xr:uid="{00000000-0005-0000-0000-0000A0A20000}"/>
    <cellStyle name="표준 43 2 4" xfId="31517" xr:uid="{00000000-0005-0000-0000-0000A1A20000}"/>
    <cellStyle name="표준 43 3" xfId="2951" xr:uid="{00000000-0005-0000-0000-0000A2A20000}"/>
    <cellStyle name="표준 43 3 2" xfId="9472" xr:uid="{00000000-0005-0000-0000-0000A3A20000}"/>
    <cellStyle name="표준 43 4" xfId="9470" xr:uid="{00000000-0005-0000-0000-0000A4A20000}"/>
    <cellStyle name="표준 43 5" xfId="25894" xr:uid="{00000000-0005-0000-0000-0000A5A20000}"/>
    <cellStyle name="표준 43 5 2" xfId="37670" xr:uid="{00000000-0005-0000-0000-0000A6A20000}"/>
    <cellStyle name="표준 43 6" xfId="31465" xr:uid="{00000000-0005-0000-0000-0000A7A20000}"/>
    <cellStyle name="표준 44" xfId="2952" xr:uid="{00000000-0005-0000-0000-0000A8A20000}"/>
    <cellStyle name="표준 44 2" xfId="9867" xr:uid="{00000000-0005-0000-0000-0000A9A20000}"/>
    <cellStyle name="표준 44 3" xfId="8844" xr:uid="{00000000-0005-0000-0000-0000AAA20000}"/>
    <cellStyle name="표준 45" xfId="1526" xr:uid="{00000000-0005-0000-0000-0000ABA20000}"/>
    <cellStyle name="표준 45 2" xfId="2190" xr:uid="{00000000-0005-0000-0000-0000ACA20000}"/>
    <cellStyle name="표준 45 2 2" xfId="25129" xr:uid="{00000000-0005-0000-0000-0000ADA20000}"/>
    <cellStyle name="표준 45 2 2 2" xfId="36927" xr:uid="{00000000-0005-0000-0000-0000AEA20000}"/>
    <cellStyle name="표준 45 2 3" xfId="31466" xr:uid="{00000000-0005-0000-0000-0000AFA20000}"/>
    <cellStyle name="표준 45 3" xfId="2246" xr:uid="{00000000-0005-0000-0000-0000B0A20000}"/>
    <cellStyle name="표준 45 3 2" xfId="27067" xr:uid="{00000000-0005-0000-0000-0000B1A20000}"/>
    <cellStyle name="표준 45 3 2 2" xfId="38837" xr:uid="{00000000-0005-0000-0000-0000B2A20000}"/>
    <cellStyle name="표준 45 3 3" xfId="31518" xr:uid="{00000000-0005-0000-0000-0000B3A20000}"/>
    <cellStyle name="표준 45 4" xfId="2953" xr:uid="{00000000-0005-0000-0000-0000B4A20000}"/>
    <cellStyle name="표준 45 5" xfId="6684" xr:uid="{00000000-0005-0000-0000-0000B5A20000}"/>
    <cellStyle name="표준 46" xfId="2954" xr:uid="{00000000-0005-0000-0000-0000B6A20000}"/>
    <cellStyle name="표준 47" xfId="2955" xr:uid="{00000000-0005-0000-0000-0000B7A20000}"/>
    <cellStyle name="표준 47 2" xfId="9474" xr:uid="{00000000-0005-0000-0000-0000B8A20000}"/>
    <cellStyle name="표준 47 3" xfId="9475" xr:uid="{00000000-0005-0000-0000-0000B9A20000}"/>
    <cellStyle name="표준 47 4" xfId="9473" xr:uid="{00000000-0005-0000-0000-0000BAA20000}"/>
    <cellStyle name="표준 48" xfId="1595" xr:uid="{00000000-0005-0000-0000-0000BBA20000}"/>
    <cellStyle name="표준 48 2" xfId="2174" xr:uid="{00000000-0005-0000-0000-0000BCA20000}"/>
    <cellStyle name="표준 48 2 2" xfId="9477" xr:uid="{00000000-0005-0000-0000-0000BDA20000}"/>
    <cellStyle name="표준 48 2 3" xfId="25145" xr:uid="{00000000-0005-0000-0000-0000BEA20000}"/>
    <cellStyle name="표준 48 2 3 2" xfId="36943" xr:uid="{00000000-0005-0000-0000-0000BFA20000}"/>
    <cellStyle name="표준 48 2 4" xfId="31451" xr:uid="{00000000-0005-0000-0000-0000C0A20000}"/>
    <cellStyle name="표준 48 3" xfId="2233" xr:uid="{00000000-0005-0000-0000-0000C1A20000}"/>
    <cellStyle name="표준 48 3 2" xfId="9478" xr:uid="{00000000-0005-0000-0000-0000C2A20000}"/>
    <cellStyle name="표준 48 3 3" xfId="26498" xr:uid="{00000000-0005-0000-0000-0000C3A20000}"/>
    <cellStyle name="표준 48 3 3 2" xfId="38270" xr:uid="{00000000-0005-0000-0000-0000C4A20000}"/>
    <cellStyle name="표준 48 3 4" xfId="31505" xr:uid="{00000000-0005-0000-0000-0000C5A20000}"/>
    <cellStyle name="표준 48 4" xfId="2140" xr:uid="{00000000-0005-0000-0000-0000C6A20000}"/>
    <cellStyle name="표준 48 4 2" xfId="27047" xr:uid="{00000000-0005-0000-0000-0000C7A20000}"/>
    <cellStyle name="표준 48 4 2 2" xfId="38817" xr:uid="{00000000-0005-0000-0000-0000C8A20000}"/>
    <cellStyle name="표준 48 4 3" xfId="31421" xr:uid="{00000000-0005-0000-0000-0000C9A20000}"/>
    <cellStyle name="표준 48 5" xfId="2956" xr:uid="{00000000-0005-0000-0000-0000CAA20000}"/>
    <cellStyle name="표준 48 6" xfId="9476" xr:uid="{00000000-0005-0000-0000-0000CBA20000}"/>
    <cellStyle name="표준 48 7" xfId="27820" xr:uid="{00000000-0005-0000-0000-0000CCA20000}"/>
    <cellStyle name="표준 48 7 2" xfId="39583" xr:uid="{00000000-0005-0000-0000-0000CDA20000}"/>
    <cellStyle name="표준 48 8" xfId="30914" xr:uid="{00000000-0005-0000-0000-0000CEA20000}"/>
    <cellStyle name="표준 49" xfId="2192" xr:uid="{00000000-0005-0000-0000-0000CFA20000}"/>
    <cellStyle name="표준 49 2" xfId="2247" xr:uid="{00000000-0005-0000-0000-0000D0A20000}"/>
    <cellStyle name="표준 49 2 2" xfId="9480" xr:uid="{00000000-0005-0000-0000-0000D1A20000}"/>
    <cellStyle name="표준 49 2 3" xfId="27314" xr:uid="{00000000-0005-0000-0000-0000D2A20000}"/>
    <cellStyle name="표준 49 2 3 2" xfId="39082" xr:uid="{00000000-0005-0000-0000-0000D3A20000}"/>
    <cellStyle name="표준 49 2 4" xfId="31519" xr:uid="{00000000-0005-0000-0000-0000D4A20000}"/>
    <cellStyle name="표준 49 3" xfId="2957" xr:uid="{00000000-0005-0000-0000-0000D5A20000}"/>
    <cellStyle name="표준 49 3 2" xfId="9481" xr:uid="{00000000-0005-0000-0000-0000D6A20000}"/>
    <cellStyle name="표준 49 4" xfId="9479" xr:uid="{00000000-0005-0000-0000-0000D7A20000}"/>
    <cellStyle name="표준 49 5" xfId="25623" xr:uid="{00000000-0005-0000-0000-0000D8A20000}"/>
    <cellStyle name="표준 49 5 2" xfId="37400" xr:uid="{00000000-0005-0000-0000-0000D9A20000}"/>
    <cellStyle name="표준 49 6" xfId="31468" xr:uid="{00000000-0005-0000-0000-0000DAA20000}"/>
    <cellStyle name="표준 5" xfId="115" xr:uid="{00000000-0005-0000-0000-0000DBA20000}"/>
    <cellStyle name="표준 5 2" xfId="1570" xr:uid="{00000000-0005-0000-0000-0000DCA20000}"/>
    <cellStyle name="표준 5 2 2" xfId="2855" xr:uid="{00000000-0005-0000-0000-0000DDA20000}"/>
    <cellStyle name="표준 5 2 2 2" xfId="23822" xr:uid="{00000000-0005-0000-0000-0000DEA20000}"/>
    <cellStyle name="표준 5 2 2 2 2" xfId="29046" xr:uid="{00000000-0005-0000-0000-0000DFA20000}"/>
    <cellStyle name="표준 5 2 2 2 2 2" xfId="40806" xr:uid="{00000000-0005-0000-0000-0000E0A20000}"/>
    <cellStyle name="표준 5 2 2 2 3" xfId="35669" xr:uid="{00000000-0005-0000-0000-0000E1A20000}"/>
    <cellStyle name="표준 5 2 2 3" xfId="9620" xr:uid="{00000000-0005-0000-0000-0000E2A20000}"/>
    <cellStyle name="표준 5 2 2 3 2" xfId="34746" xr:uid="{00000000-0005-0000-0000-0000E3A20000}"/>
    <cellStyle name="표준 5 2 2 4" xfId="25618" xr:uid="{00000000-0005-0000-0000-0000E4A20000}"/>
    <cellStyle name="표준 5 2 2 4 2" xfId="37395" xr:uid="{00000000-0005-0000-0000-0000E5A20000}"/>
    <cellStyle name="표준 5 2 3" xfId="3001" xr:uid="{00000000-0005-0000-0000-0000E6A20000}"/>
    <cellStyle name="표준 5 2 3 2" xfId="23667" xr:uid="{00000000-0005-0000-0000-0000E7A20000}"/>
    <cellStyle name="표준 5 2 4" xfId="9482" xr:uid="{00000000-0005-0000-0000-0000E8A20000}"/>
    <cellStyle name="표준 5 3" xfId="2778" xr:uid="{00000000-0005-0000-0000-0000E9A20000}"/>
    <cellStyle name="표준 5 3 2" xfId="2831" xr:uid="{00000000-0005-0000-0000-0000EAA20000}"/>
    <cellStyle name="표준 5 3 2 2" xfId="3258" xr:uid="{00000000-0005-0000-0000-0000EBA20000}"/>
    <cellStyle name="표준 5 3 2 2 2" xfId="29971" xr:uid="{00000000-0005-0000-0000-0000ECA20000}"/>
    <cellStyle name="표준 5 3 2 2 2 2" xfId="41731" xr:uid="{00000000-0005-0000-0000-0000EDA20000}"/>
    <cellStyle name="표준 5 3 2 2 3" xfId="31773" xr:uid="{00000000-0005-0000-0000-0000EEA20000}"/>
    <cellStyle name="표준 5 3 2 3" xfId="3065" xr:uid="{00000000-0005-0000-0000-0000EFA20000}"/>
    <cellStyle name="표준 5 3 2 3 2" xfId="28752" xr:uid="{00000000-0005-0000-0000-0000F0A20000}"/>
    <cellStyle name="표준 5 3 2 3 2 2" xfId="40514" xr:uid="{00000000-0005-0000-0000-0000F1A20000}"/>
    <cellStyle name="표준 5 3 2 3 3" xfId="31623" xr:uid="{00000000-0005-0000-0000-0000F2A20000}"/>
    <cellStyle name="표준 5 3 2 4" xfId="23652" xr:uid="{00000000-0005-0000-0000-0000F3A20000}"/>
    <cellStyle name="표준 5 3 3" xfId="3066" xr:uid="{00000000-0005-0000-0000-0000F4A20000}"/>
    <cellStyle name="표준 5 3 3 2" xfId="3259" xr:uid="{00000000-0005-0000-0000-0000F5A20000}"/>
    <cellStyle name="표준 5 3 3 2 2" xfId="25263" xr:uid="{00000000-0005-0000-0000-0000F6A20000}"/>
    <cellStyle name="표준 5 3 3 2 2 2" xfId="37058" xr:uid="{00000000-0005-0000-0000-0000F7A20000}"/>
    <cellStyle name="표준 5 3 3 2 3" xfId="31774" xr:uid="{00000000-0005-0000-0000-0000F8A20000}"/>
    <cellStyle name="표준 5 3 3 3" xfId="28543" xr:uid="{00000000-0005-0000-0000-0000F9A20000}"/>
    <cellStyle name="표준 5 3 3 3 2" xfId="40305" xr:uid="{00000000-0005-0000-0000-0000FAA20000}"/>
    <cellStyle name="표준 5 3 3 4" xfId="31624" xr:uid="{00000000-0005-0000-0000-0000FBA20000}"/>
    <cellStyle name="표준 5 3 4" xfId="3069" xr:uid="{00000000-0005-0000-0000-0000FCA20000}"/>
    <cellStyle name="표준 5 3 4 2" xfId="3262" xr:uid="{00000000-0005-0000-0000-0000FDA20000}"/>
    <cellStyle name="표준 5 3 4 2 2" xfId="28454" xr:uid="{00000000-0005-0000-0000-0000FEA20000}"/>
    <cellStyle name="표준 5 3 4 2 2 2" xfId="40217" xr:uid="{00000000-0005-0000-0000-0000FFA20000}"/>
    <cellStyle name="표준 5 3 4 2 3" xfId="31777" xr:uid="{00000000-0005-0000-0000-000000A30000}"/>
    <cellStyle name="표준 5 3 4 3" xfId="28511" xr:uid="{00000000-0005-0000-0000-000001A30000}"/>
    <cellStyle name="표준 5 3 4 3 2" xfId="40273" xr:uid="{00000000-0005-0000-0000-000002A30000}"/>
    <cellStyle name="표준 5 3 4 4" xfId="31627" xr:uid="{00000000-0005-0000-0000-000003A30000}"/>
    <cellStyle name="표준 5 3 5" xfId="3093" xr:uid="{00000000-0005-0000-0000-000004A30000}"/>
    <cellStyle name="표준 5 3 5 2" xfId="3286" xr:uid="{00000000-0005-0000-0000-000005A30000}"/>
    <cellStyle name="표준 5 3 5 2 2" xfId="30201" xr:uid="{00000000-0005-0000-0000-000006A30000}"/>
    <cellStyle name="표준 5 3 5 2 2 2" xfId="41958" xr:uid="{00000000-0005-0000-0000-000007A30000}"/>
    <cellStyle name="표준 5 3 5 2 3" xfId="31801" xr:uid="{00000000-0005-0000-0000-000008A30000}"/>
    <cellStyle name="표준 5 3 5 3" xfId="28624" xr:uid="{00000000-0005-0000-0000-000009A30000}"/>
    <cellStyle name="표준 5 3 5 3 2" xfId="40386" xr:uid="{00000000-0005-0000-0000-00000AA30000}"/>
    <cellStyle name="표준 5 3 5 4" xfId="31651" xr:uid="{00000000-0005-0000-0000-00000BA30000}"/>
    <cellStyle name="표준 5 3 6" xfId="3161" xr:uid="{00000000-0005-0000-0000-00000CA30000}"/>
    <cellStyle name="표준 5 3 6 2" xfId="3311" xr:uid="{00000000-0005-0000-0000-00000DA30000}"/>
    <cellStyle name="표준 5 3 6 2 2" xfId="25396" xr:uid="{00000000-0005-0000-0000-00000EA30000}"/>
    <cellStyle name="표준 5 3 6 2 2 2" xfId="37190" xr:uid="{00000000-0005-0000-0000-00000FA30000}"/>
    <cellStyle name="표준 5 3 6 2 3" xfId="31826" xr:uid="{00000000-0005-0000-0000-000010A30000}"/>
    <cellStyle name="표준 5 3 6 3" xfId="25355" xr:uid="{00000000-0005-0000-0000-000011A30000}"/>
    <cellStyle name="표준 5 3 6 3 2" xfId="37150" xr:uid="{00000000-0005-0000-0000-000012A30000}"/>
    <cellStyle name="표준 5 3 6 4" xfId="31676" xr:uid="{00000000-0005-0000-0000-000013A30000}"/>
    <cellStyle name="표준 5 3 7" xfId="3186" xr:uid="{00000000-0005-0000-0000-000014A30000}"/>
    <cellStyle name="표준 5 3 7 2" xfId="30092" xr:uid="{00000000-0005-0000-0000-000015A30000}"/>
    <cellStyle name="표준 5 3 7 2 2" xfId="41852" xr:uid="{00000000-0005-0000-0000-000016A30000}"/>
    <cellStyle name="표준 5 3 7 3" xfId="31701" xr:uid="{00000000-0005-0000-0000-000017A30000}"/>
    <cellStyle name="표준 5 3 8" xfId="2974" xr:uid="{00000000-0005-0000-0000-000018A30000}"/>
    <cellStyle name="표준 5 3 8 2" xfId="30145" xr:uid="{00000000-0005-0000-0000-000019A30000}"/>
    <cellStyle name="표준 5 3 8 2 2" xfId="41903" xr:uid="{00000000-0005-0000-0000-00001AA30000}"/>
    <cellStyle name="표준 5 3 8 3" xfId="31551" xr:uid="{00000000-0005-0000-0000-00001BA30000}"/>
    <cellStyle name="표준 5 3 9" xfId="9483" xr:uid="{00000000-0005-0000-0000-00001CA30000}"/>
    <cellStyle name="표준 5 4" xfId="2840" xr:uid="{00000000-0005-0000-0000-00001DA30000}"/>
    <cellStyle name="표준 5 5" xfId="2796" xr:uid="{00000000-0005-0000-0000-00001EA30000}"/>
    <cellStyle name="표준 5 6" xfId="2797" xr:uid="{00000000-0005-0000-0000-00001FA30000}"/>
    <cellStyle name="표준 5 7" xfId="1527" xr:uid="{00000000-0005-0000-0000-000020A30000}"/>
    <cellStyle name="표준 5 8" xfId="6865" xr:uid="{00000000-0005-0000-0000-000021A30000}"/>
    <cellStyle name="표준 50" xfId="2191" xr:uid="{00000000-0005-0000-0000-000022A30000}"/>
    <cellStyle name="표준 50 2" xfId="2248" xr:uid="{00000000-0005-0000-0000-000023A30000}"/>
    <cellStyle name="표준 50 2 2" xfId="9485" xr:uid="{00000000-0005-0000-0000-000024A30000}"/>
    <cellStyle name="표준 50 2 3" xfId="27369" xr:uid="{00000000-0005-0000-0000-000025A30000}"/>
    <cellStyle name="표준 50 2 3 2" xfId="39137" xr:uid="{00000000-0005-0000-0000-000026A30000}"/>
    <cellStyle name="표준 50 2 4" xfId="31520" xr:uid="{00000000-0005-0000-0000-000027A30000}"/>
    <cellStyle name="표준 50 3" xfId="2958" xr:uid="{00000000-0005-0000-0000-000028A30000}"/>
    <cellStyle name="표준 50 3 2" xfId="9486" xr:uid="{00000000-0005-0000-0000-000029A30000}"/>
    <cellStyle name="표준 50 4" xfId="9484" xr:uid="{00000000-0005-0000-0000-00002AA30000}"/>
    <cellStyle name="표준 50 5" xfId="28524" xr:uid="{00000000-0005-0000-0000-00002BA30000}"/>
    <cellStyle name="표준 50 5 2" xfId="40286" xr:uid="{00000000-0005-0000-0000-00002CA30000}"/>
    <cellStyle name="표준 50 6" xfId="31467" xr:uid="{00000000-0005-0000-0000-00002DA30000}"/>
    <cellStyle name="표준 51" xfId="2193" xr:uid="{00000000-0005-0000-0000-00002EA30000}"/>
    <cellStyle name="표준 51 2" xfId="2249" xr:uid="{00000000-0005-0000-0000-00002FA30000}"/>
    <cellStyle name="표준 51 2 2" xfId="9488" xr:uid="{00000000-0005-0000-0000-000030A30000}"/>
    <cellStyle name="표준 51 2 3" xfId="25848" xr:uid="{00000000-0005-0000-0000-000031A30000}"/>
    <cellStyle name="표준 51 2 3 2" xfId="37624" xr:uid="{00000000-0005-0000-0000-000032A30000}"/>
    <cellStyle name="표준 51 2 4" xfId="31521" xr:uid="{00000000-0005-0000-0000-000033A30000}"/>
    <cellStyle name="표준 51 3" xfId="2959" xr:uid="{00000000-0005-0000-0000-000034A30000}"/>
    <cellStyle name="표준 51 3 2" xfId="9489" xr:uid="{00000000-0005-0000-0000-000035A30000}"/>
    <cellStyle name="표준 51 4" xfId="9487" xr:uid="{00000000-0005-0000-0000-000036A30000}"/>
    <cellStyle name="표준 51 5" xfId="25349" xr:uid="{00000000-0005-0000-0000-000037A30000}"/>
    <cellStyle name="표준 51 5 2" xfId="37144" xr:uid="{00000000-0005-0000-0000-000038A30000}"/>
    <cellStyle name="표준 51 6" xfId="31469" xr:uid="{00000000-0005-0000-0000-000039A30000}"/>
    <cellStyle name="표준 52" xfId="2960" xr:uid="{00000000-0005-0000-0000-00003AA30000}"/>
    <cellStyle name="표준 52 2" xfId="9491" xr:uid="{00000000-0005-0000-0000-00003BA30000}"/>
    <cellStyle name="표준 52 3" xfId="9492" xr:uid="{00000000-0005-0000-0000-00003CA30000}"/>
    <cellStyle name="표준 52 4" xfId="9490" xr:uid="{00000000-0005-0000-0000-00003DA30000}"/>
    <cellStyle name="표준 53" xfId="2961" xr:uid="{00000000-0005-0000-0000-00003EA30000}"/>
    <cellStyle name="표준 53 2" xfId="9494" xr:uid="{00000000-0005-0000-0000-00003FA30000}"/>
    <cellStyle name="표준 53 3" xfId="9495" xr:uid="{00000000-0005-0000-0000-000040A30000}"/>
    <cellStyle name="표준 53 4" xfId="9493" xr:uid="{00000000-0005-0000-0000-000041A30000}"/>
    <cellStyle name="표준 54" xfId="2196" xr:uid="{00000000-0005-0000-0000-000042A30000}"/>
    <cellStyle name="표준 54 2" xfId="2251" xr:uid="{00000000-0005-0000-0000-000043A30000}"/>
    <cellStyle name="표준 54 2 2" xfId="9497" xr:uid="{00000000-0005-0000-0000-000044A30000}"/>
    <cellStyle name="표준 54 2 3" xfId="27524" xr:uid="{00000000-0005-0000-0000-000045A30000}"/>
    <cellStyle name="표준 54 2 3 2" xfId="39289" xr:uid="{00000000-0005-0000-0000-000046A30000}"/>
    <cellStyle name="표준 54 2 4" xfId="31523" xr:uid="{00000000-0005-0000-0000-000047A30000}"/>
    <cellStyle name="표준 54 3" xfId="2962" xr:uid="{00000000-0005-0000-0000-000048A30000}"/>
    <cellStyle name="표준 54 3 2" xfId="9498" xr:uid="{00000000-0005-0000-0000-000049A30000}"/>
    <cellStyle name="표준 54 4" xfId="9496" xr:uid="{00000000-0005-0000-0000-00004AA30000}"/>
    <cellStyle name="표준 54 5" xfId="25181" xr:uid="{00000000-0005-0000-0000-00004BA30000}"/>
    <cellStyle name="표준 54 5 2" xfId="36976" xr:uid="{00000000-0005-0000-0000-00004CA30000}"/>
    <cellStyle name="표준 54 6" xfId="31471" xr:uid="{00000000-0005-0000-0000-00004DA30000}"/>
    <cellStyle name="표준 55" xfId="2963" xr:uid="{00000000-0005-0000-0000-00004EA30000}"/>
    <cellStyle name="표준 55 2" xfId="9500" xr:uid="{00000000-0005-0000-0000-00004FA30000}"/>
    <cellStyle name="표준 55 3" xfId="9501" xr:uid="{00000000-0005-0000-0000-000050A30000}"/>
    <cellStyle name="표준 55 4" xfId="9499" xr:uid="{00000000-0005-0000-0000-000051A30000}"/>
    <cellStyle name="표준 56" xfId="2964" xr:uid="{00000000-0005-0000-0000-000052A30000}"/>
    <cellStyle name="표준 56 2" xfId="9503" xr:uid="{00000000-0005-0000-0000-000053A30000}"/>
    <cellStyle name="표준 56 3" xfId="9504" xr:uid="{00000000-0005-0000-0000-000054A30000}"/>
    <cellStyle name="표준 56 4" xfId="9502" xr:uid="{00000000-0005-0000-0000-000055A30000}"/>
    <cellStyle name="표준 57" xfId="2965" xr:uid="{00000000-0005-0000-0000-000056A30000}"/>
    <cellStyle name="표준 57 2" xfId="9506" xr:uid="{00000000-0005-0000-0000-000057A30000}"/>
    <cellStyle name="표준 57 3" xfId="9507" xr:uid="{00000000-0005-0000-0000-000058A30000}"/>
    <cellStyle name="표준 57 4" xfId="9505" xr:uid="{00000000-0005-0000-0000-000059A30000}"/>
    <cellStyle name="표준 58" xfId="2966" xr:uid="{00000000-0005-0000-0000-00005AA30000}"/>
    <cellStyle name="표준 58 2" xfId="9509" xr:uid="{00000000-0005-0000-0000-00005BA30000}"/>
    <cellStyle name="표준 58 3" xfId="9510" xr:uid="{00000000-0005-0000-0000-00005CA30000}"/>
    <cellStyle name="표준 58 4" xfId="9508" xr:uid="{00000000-0005-0000-0000-00005DA30000}"/>
    <cellStyle name="표준 59" xfId="2197" xr:uid="{00000000-0005-0000-0000-00005EA30000}"/>
    <cellStyle name="표준 59 2" xfId="2252" xr:uid="{00000000-0005-0000-0000-00005FA30000}"/>
    <cellStyle name="표준 59 2 2" xfId="9512" xr:uid="{00000000-0005-0000-0000-000060A30000}"/>
    <cellStyle name="표준 59 2 3" xfId="26501" xr:uid="{00000000-0005-0000-0000-000061A30000}"/>
    <cellStyle name="표준 59 2 3 2" xfId="38273" xr:uid="{00000000-0005-0000-0000-000062A30000}"/>
    <cellStyle name="표준 59 2 4" xfId="31524" xr:uid="{00000000-0005-0000-0000-000063A30000}"/>
    <cellStyle name="표준 59 3" xfId="2967" xr:uid="{00000000-0005-0000-0000-000064A30000}"/>
    <cellStyle name="표준 59 3 2" xfId="9513" xr:uid="{00000000-0005-0000-0000-000065A30000}"/>
    <cellStyle name="표준 59 4" xfId="9511" xr:uid="{00000000-0005-0000-0000-000066A30000}"/>
    <cellStyle name="표준 59 5" xfId="28327" xr:uid="{00000000-0005-0000-0000-000067A30000}"/>
    <cellStyle name="표준 59 5 2" xfId="40090" xr:uid="{00000000-0005-0000-0000-000068A30000}"/>
    <cellStyle name="표준 59 6" xfId="31472" xr:uid="{00000000-0005-0000-0000-000069A30000}"/>
    <cellStyle name="표준 6" xfId="54" xr:uid="{00000000-0005-0000-0000-00006AA30000}"/>
    <cellStyle name="표준 6 2" xfId="2781" xr:uid="{00000000-0005-0000-0000-00006BA30000}"/>
    <cellStyle name="표준 6 2 2" xfId="9514" xr:uid="{00000000-0005-0000-0000-00006CA30000}"/>
    <cellStyle name="표준 6 3" xfId="2518" xr:uid="{00000000-0005-0000-0000-00006DA30000}"/>
    <cellStyle name="표준 6 3 2" xfId="9515" xr:uid="{00000000-0005-0000-0000-00006EA30000}"/>
    <cellStyle name="표준 6 4" xfId="1528" xr:uid="{00000000-0005-0000-0000-00006FA30000}"/>
    <cellStyle name="표준 60" xfId="1596" xr:uid="{00000000-0005-0000-0000-000070A30000}"/>
    <cellStyle name="표준 60 2" xfId="2175" xr:uid="{00000000-0005-0000-0000-000071A30000}"/>
    <cellStyle name="표준 60 2 2" xfId="27250" xr:uid="{00000000-0005-0000-0000-000072A30000}"/>
    <cellStyle name="표준 60 2 2 2" xfId="39019" xr:uid="{00000000-0005-0000-0000-000073A30000}"/>
    <cellStyle name="표준 60 2 3" xfId="31452" xr:uid="{00000000-0005-0000-0000-000074A30000}"/>
    <cellStyle name="표준 60 3" xfId="2141" xr:uid="{00000000-0005-0000-0000-000075A30000}"/>
    <cellStyle name="표준 60 3 2" xfId="25150" xr:uid="{00000000-0005-0000-0000-000076A30000}"/>
    <cellStyle name="표준 60 3 2 2" xfId="36947" xr:uid="{00000000-0005-0000-0000-000077A30000}"/>
    <cellStyle name="표준 60 3 3" xfId="31422" xr:uid="{00000000-0005-0000-0000-000078A30000}"/>
    <cellStyle name="표준 60 4" xfId="2968" xr:uid="{00000000-0005-0000-0000-000079A30000}"/>
    <cellStyle name="표준 60 5" xfId="27821" xr:uid="{00000000-0005-0000-0000-00007AA30000}"/>
    <cellStyle name="표준 60 5 2" xfId="39584" xr:uid="{00000000-0005-0000-0000-00007BA30000}"/>
    <cellStyle name="표준 60 6" xfId="30915" xr:uid="{00000000-0005-0000-0000-00007CA30000}"/>
    <cellStyle name="표준 61" xfId="9516" xr:uid="{00000000-0005-0000-0000-00007DA30000}"/>
    <cellStyle name="표준 61 2" xfId="9517" xr:uid="{00000000-0005-0000-0000-00007EA30000}"/>
    <cellStyle name="표준 61 3" xfId="9518" xr:uid="{00000000-0005-0000-0000-00007FA30000}"/>
    <cellStyle name="표준 62" xfId="2990" xr:uid="{00000000-0005-0000-0000-000080A30000}"/>
    <cellStyle name="표준 62 2" xfId="9520" xr:uid="{00000000-0005-0000-0000-000081A30000}"/>
    <cellStyle name="표준 62 3" xfId="9521" xr:uid="{00000000-0005-0000-0000-000082A30000}"/>
    <cellStyle name="표준 62 4" xfId="9519" xr:uid="{00000000-0005-0000-0000-000083A30000}"/>
    <cellStyle name="표준 63" xfId="9522" xr:uid="{00000000-0005-0000-0000-000084A30000}"/>
    <cellStyle name="표준 63 2" xfId="9523" xr:uid="{00000000-0005-0000-0000-000085A30000}"/>
    <cellStyle name="표준 63 3" xfId="9524" xr:uid="{00000000-0005-0000-0000-000086A30000}"/>
    <cellStyle name="표준 64" xfId="1597" xr:uid="{00000000-0005-0000-0000-000087A30000}"/>
    <cellStyle name="표준 64 2" xfId="2176" xr:uid="{00000000-0005-0000-0000-000088A30000}"/>
    <cellStyle name="표준 64 2 2" xfId="9526" xr:uid="{00000000-0005-0000-0000-000089A30000}"/>
    <cellStyle name="표준 64 2 3" xfId="29975" xr:uid="{00000000-0005-0000-0000-00008AA30000}"/>
    <cellStyle name="표준 64 2 3 2" xfId="41735" xr:uid="{00000000-0005-0000-0000-00008BA30000}"/>
    <cellStyle name="표준 64 2 4" xfId="31453" xr:uid="{00000000-0005-0000-0000-00008CA30000}"/>
    <cellStyle name="표준 64 3" xfId="2234" xr:uid="{00000000-0005-0000-0000-00008DA30000}"/>
    <cellStyle name="표준 64 3 2" xfId="9527" xr:uid="{00000000-0005-0000-0000-00008EA30000}"/>
    <cellStyle name="표준 64 3 3" xfId="25947" xr:uid="{00000000-0005-0000-0000-00008FA30000}"/>
    <cellStyle name="표준 64 3 3 2" xfId="37722" xr:uid="{00000000-0005-0000-0000-000090A30000}"/>
    <cellStyle name="표준 64 3 4" xfId="31506" xr:uid="{00000000-0005-0000-0000-000091A30000}"/>
    <cellStyle name="표준 64 4" xfId="2142" xr:uid="{00000000-0005-0000-0000-000092A30000}"/>
    <cellStyle name="표준 64 4 2" xfId="26773" xr:uid="{00000000-0005-0000-0000-000093A30000}"/>
    <cellStyle name="표준 64 4 2 2" xfId="38545" xr:uid="{00000000-0005-0000-0000-000094A30000}"/>
    <cellStyle name="표준 64 4 3" xfId="31423" xr:uid="{00000000-0005-0000-0000-000095A30000}"/>
    <cellStyle name="표준 64 5" xfId="9525" xr:uid="{00000000-0005-0000-0000-000096A30000}"/>
    <cellStyle name="표준 64 6" xfId="27822" xr:uid="{00000000-0005-0000-0000-000097A30000}"/>
    <cellStyle name="표준 64 6 2" xfId="39585" xr:uid="{00000000-0005-0000-0000-000098A30000}"/>
    <cellStyle name="표준 64 7" xfId="30916" xr:uid="{00000000-0005-0000-0000-000099A30000}"/>
    <cellStyle name="표준 65" xfId="1598" xr:uid="{00000000-0005-0000-0000-00009AA30000}"/>
    <cellStyle name="표준 65 2" xfId="2177" xr:uid="{00000000-0005-0000-0000-00009BA30000}"/>
    <cellStyle name="표준 65 2 2" xfId="9529" xr:uid="{00000000-0005-0000-0000-00009CA30000}"/>
    <cellStyle name="표준 65 2 3" xfId="28662" xr:uid="{00000000-0005-0000-0000-00009DA30000}"/>
    <cellStyle name="표준 65 2 3 2" xfId="40424" xr:uid="{00000000-0005-0000-0000-00009EA30000}"/>
    <cellStyle name="표준 65 2 4" xfId="31454" xr:uid="{00000000-0005-0000-0000-00009FA30000}"/>
    <cellStyle name="표준 65 3" xfId="2235" xr:uid="{00000000-0005-0000-0000-0000A0A30000}"/>
    <cellStyle name="표준 65 3 2" xfId="9530" xr:uid="{00000000-0005-0000-0000-0000A1A30000}"/>
    <cellStyle name="표준 65 3 3" xfId="26688" xr:uid="{00000000-0005-0000-0000-0000A2A30000}"/>
    <cellStyle name="표준 65 3 3 2" xfId="38460" xr:uid="{00000000-0005-0000-0000-0000A3A30000}"/>
    <cellStyle name="표준 65 3 4" xfId="31507" xr:uid="{00000000-0005-0000-0000-0000A4A30000}"/>
    <cellStyle name="표준 65 4" xfId="2143" xr:uid="{00000000-0005-0000-0000-0000A5A30000}"/>
    <cellStyle name="표준 65 4 2" xfId="28879" xr:uid="{00000000-0005-0000-0000-0000A6A30000}"/>
    <cellStyle name="표준 65 4 2 2" xfId="40639" xr:uid="{00000000-0005-0000-0000-0000A7A30000}"/>
    <cellStyle name="표준 65 4 3" xfId="31424" xr:uid="{00000000-0005-0000-0000-0000A8A30000}"/>
    <cellStyle name="표준 65 5" xfId="9528" xr:uid="{00000000-0005-0000-0000-0000A9A30000}"/>
    <cellStyle name="표준 65 6" xfId="27823" xr:uid="{00000000-0005-0000-0000-0000AAA30000}"/>
    <cellStyle name="표준 65 6 2" xfId="39586" xr:uid="{00000000-0005-0000-0000-0000ABA30000}"/>
    <cellStyle name="표준 65 7" xfId="30917" xr:uid="{00000000-0005-0000-0000-0000ACA30000}"/>
    <cellStyle name="표준 66" xfId="2991" xr:uid="{00000000-0005-0000-0000-0000ADA30000}"/>
    <cellStyle name="표준 66 2" xfId="9532" xr:uid="{00000000-0005-0000-0000-0000AEA30000}"/>
    <cellStyle name="표준 66 3" xfId="9533" xr:uid="{00000000-0005-0000-0000-0000AFA30000}"/>
    <cellStyle name="표준 66 4" xfId="9531" xr:uid="{00000000-0005-0000-0000-0000B0A30000}"/>
    <cellStyle name="표준 67" xfId="1599" xr:uid="{00000000-0005-0000-0000-0000B1A30000}"/>
    <cellStyle name="표준 67 2" xfId="2178" xr:uid="{00000000-0005-0000-0000-0000B2A30000}"/>
    <cellStyle name="표준 67 2 2" xfId="9535" xr:uid="{00000000-0005-0000-0000-0000B3A30000}"/>
    <cellStyle name="표준 67 2 3" xfId="27453" xr:uid="{00000000-0005-0000-0000-0000B4A30000}"/>
    <cellStyle name="표준 67 2 3 2" xfId="39220" xr:uid="{00000000-0005-0000-0000-0000B5A30000}"/>
    <cellStyle name="표준 67 2 4" xfId="31455" xr:uid="{00000000-0005-0000-0000-0000B6A30000}"/>
    <cellStyle name="표준 67 3" xfId="2236" xr:uid="{00000000-0005-0000-0000-0000B7A30000}"/>
    <cellStyle name="표준 67 3 2" xfId="9536" xr:uid="{00000000-0005-0000-0000-0000B8A30000}"/>
    <cellStyle name="표준 67 3 3" xfId="26898" xr:uid="{00000000-0005-0000-0000-0000B9A30000}"/>
    <cellStyle name="표준 67 3 3 2" xfId="38670" xr:uid="{00000000-0005-0000-0000-0000BAA30000}"/>
    <cellStyle name="표준 67 3 4" xfId="31508" xr:uid="{00000000-0005-0000-0000-0000BBA30000}"/>
    <cellStyle name="표준 67 4" xfId="2144" xr:uid="{00000000-0005-0000-0000-0000BCA30000}"/>
    <cellStyle name="표준 67 4 2" xfId="25820" xr:uid="{00000000-0005-0000-0000-0000BDA30000}"/>
    <cellStyle name="표준 67 4 2 2" xfId="37596" xr:uid="{00000000-0005-0000-0000-0000BEA30000}"/>
    <cellStyle name="표준 67 4 3" xfId="31425" xr:uid="{00000000-0005-0000-0000-0000BFA30000}"/>
    <cellStyle name="표준 67 5" xfId="9534" xr:uid="{00000000-0005-0000-0000-0000C0A30000}"/>
    <cellStyle name="표준 67 6" xfId="27824" xr:uid="{00000000-0005-0000-0000-0000C1A30000}"/>
    <cellStyle name="표준 67 6 2" xfId="39587" xr:uid="{00000000-0005-0000-0000-0000C2A30000}"/>
    <cellStyle name="표준 67 7" xfId="30918" xr:uid="{00000000-0005-0000-0000-0000C3A30000}"/>
    <cellStyle name="표준 68" xfId="1600" xr:uid="{00000000-0005-0000-0000-0000C4A30000}"/>
    <cellStyle name="표준 68 2" xfId="2179" xr:uid="{00000000-0005-0000-0000-0000C5A30000}"/>
    <cellStyle name="표준 68 2 2" xfId="9538" xr:uid="{00000000-0005-0000-0000-0000C6A30000}"/>
    <cellStyle name="표준 68 2 3" xfId="26364" xr:uid="{00000000-0005-0000-0000-0000C7A30000}"/>
    <cellStyle name="표준 68 2 3 2" xfId="38136" xr:uid="{00000000-0005-0000-0000-0000C8A30000}"/>
    <cellStyle name="표준 68 2 4" xfId="31456" xr:uid="{00000000-0005-0000-0000-0000C9A30000}"/>
    <cellStyle name="표준 68 3" xfId="2237" xr:uid="{00000000-0005-0000-0000-0000CAA30000}"/>
    <cellStyle name="표준 68 3 2" xfId="9539" xr:uid="{00000000-0005-0000-0000-0000CBA30000}"/>
    <cellStyle name="표준 68 3 3" xfId="27210" xr:uid="{00000000-0005-0000-0000-0000CCA30000}"/>
    <cellStyle name="표준 68 3 3 2" xfId="38980" xr:uid="{00000000-0005-0000-0000-0000CDA30000}"/>
    <cellStyle name="표준 68 3 4" xfId="31509" xr:uid="{00000000-0005-0000-0000-0000CEA30000}"/>
    <cellStyle name="표준 68 4" xfId="2145" xr:uid="{00000000-0005-0000-0000-0000CFA30000}"/>
    <cellStyle name="표준 68 4 2" xfId="26774" xr:uid="{00000000-0005-0000-0000-0000D0A30000}"/>
    <cellStyle name="표준 68 4 2 2" xfId="38546" xr:uid="{00000000-0005-0000-0000-0000D1A30000}"/>
    <cellStyle name="표준 68 4 3" xfId="31426" xr:uid="{00000000-0005-0000-0000-0000D2A30000}"/>
    <cellStyle name="표준 68 5" xfId="9537" xr:uid="{00000000-0005-0000-0000-0000D3A30000}"/>
    <cellStyle name="표준 68 6" xfId="27825" xr:uid="{00000000-0005-0000-0000-0000D4A30000}"/>
    <cellStyle name="표준 68 6 2" xfId="39588" xr:uid="{00000000-0005-0000-0000-0000D5A30000}"/>
    <cellStyle name="표준 68 7" xfId="30919" xr:uid="{00000000-0005-0000-0000-0000D6A30000}"/>
    <cellStyle name="표준 69" xfId="9540" xr:uid="{00000000-0005-0000-0000-0000D7A30000}"/>
    <cellStyle name="표준 69 2" xfId="9541" xr:uid="{00000000-0005-0000-0000-0000D8A30000}"/>
    <cellStyle name="표준 69 3" xfId="9542" xr:uid="{00000000-0005-0000-0000-0000D9A30000}"/>
    <cellStyle name="표준 7" xfId="53" xr:uid="{00000000-0005-0000-0000-0000DAA30000}"/>
    <cellStyle name="표준 7 2" xfId="1530" xr:uid="{00000000-0005-0000-0000-0000DBA30000}"/>
    <cellStyle name="표준 7 2 2" xfId="23663" xr:uid="{00000000-0005-0000-0000-0000DCA30000}"/>
    <cellStyle name="표준 7 2 3" xfId="9543" xr:uid="{00000000-0005-0000-0000-0000DDA30000}"/>
    <cellStyle name="표준 7 3" xfId="1605" xr:uid="{00000000-0005-0000-0000-0000DEA30000}"/>
    <cellStyle name="표준 7 3 2" xfId="2150" xr:uid="{00000000-0005-0000-0000-0000DFA30000}"/>
    <cellStyle name="표준 7 3 2 2" xfId="16037" xr:uid="{00000000-0005-0000-0000-0000E0A30000}"/>
    <cellStyle name="표준 7 3 2 3" xfId="27390" xr:uid="{00000000-0005-0000-0000-0000E1A30000}"/>
    <cellStyle name="표준 7 3 2 3 2" xfId="39158" xr:uid="{00000000-0005-0000-0000-0000E2A30000}"/>
    <cellStyle name="표준 7 3 2 4" xfId="31428" xr:uid="{00000000-0005-0000-0000-0000E3A30000}"/>
    <cellStyle name="표준 7 3 3" xfId="9544" xr:uid="{00000000-0005-0000-0000-0000E4A30000}"/>
    <cellStyle name="표준 7 3 4" xfId="25081" xr:uid="{00000000-0005-0000-0000-0000E5A30000}"/>
    <cellStyle name="표준 7 3 4 2" xfId="36880" xr:uid="{00000000-0005-0000-0000-0000E6A30000}"/>
    <cellStyle name="표준 7 3 5" xfId="30921" xr:uid="{00000000-0005-0000-0000-0000E7A30000}"/>
    <cellStyle name="표준 7 4" xfId="2181" xr:uid="{00000000-0005-0000-0000-0000E8A30000}"/>
    <cellStyle name="표준 7 4 2" xfId="28856" xr:uid="{00000000-0005-0000-0000-0000E9A30000}"/>
    <cellStyle name="표준 7 4 2 2" xfId="40616" xr:uid="{00000000-0005-0000-0000-0000EAA30000}"/>
    <cellStyle name="표준 7 4 3" xfId="31458" xr:uid="{00000000-0005-0000-0000-0000EBA30000}"/>
    <cellStyle name="표준 7 5" xfId="2238" xr:uid="{00000000-0005-0000-0000-0000ECA30000}"/>
    <cellStyle name="표준 7 5 2" xfId="27876" xr:uid="{00000000-0005-0000-0000-0000EDA30000}"/>
    <cellStyle name="표준 7 5 2 2" xfId="39639" xr:uid="{00000000-0005-0000-0000-0000EEA30000}"/>
    <cellStyle name="표준 7 5 3" xfId="31510" xr:uid="{00000000-0005-0000-0000-0000EFA30000}"/>
    <cellStyle name="표준 7 6" xfId="2783" xr:uid="{00000000-0005-0000-0000-0000F0A30000}"/>
    <cellStyle name="표준 7 7" xfId="1529" xr:uid="{00000000-0005-0000-0000-0000F1A30000}"/>
    <cellStyle name="표준 70" xfId="42159" xr:uid="{00000000-0005-0000-0000-0000F2A30000}"/>
    <cellStyle name="표준 71" xfId="42162" xr:uid="{00000000-0005-0000-0000-0000F3A30000}"/>
    <cellStyle name="표준 72" xfId="9545" xr:uid="{00000000-0005-0000-0000-0000F4A30000}"/>
    <cellStyle name="표준 72 2" xfId="9546" xr:uid="{00000000-0005-0000-0000-0000F5A30000}"/>
    <cellStyle name="표준 72 3" xfId="9547" xr:uid="{00000000-0005-0000-0000-0000F6A30000}"/>
    <cellStyle name="표준 73" xfId="9548" xr:uid="{00000000-0005-0000-0000-0000F7A30000}"/>
    <cellStyle name="표준 73 2" xfId="9549" xr:uid="{00000000-0005-0000-0000-0000F8A30000}"/>
    <cellStyle name="표준 73 3" xfId="9550" xr:uid="{00000000-0005-0000-0000-0000F9A30000}"/>
    <cellStyle name="표준 74" xfId="9551" xr:uid="{00000000-0005-0000-0000-0000FAA30000}"/>
    <cellStyle name="표준 74 2" xfId="9552" xr:uid="{00000000-0005-0000-0000-0000FBA30000}"/>
    <cellStyle name="표준 74 3" xfId="9553" xr:uid="{00000000-0005-0000-0000-0000FCA30000}"/>
    <cellStyle name="표준 75" xfId="9554" xr:uid="{00000000-0005-0000-0000-0000FDA30000}"/>
    <cellStyle name="표준 75 2" xfId="9555" xr:uid="{00000000-0005-0000-0000-0000FEA30000}"/>
    <cellStyle name="표준 75 3" xfId="9556" xr:uid="{00000000-0005-0000-0000-0000FFA30000}"/>
    <cellStyle name="표준 76" xfId="9557" xr:uid="{00000000-0005-0000-0000-000000A40000}"/>
    <cellStyle name="표준 76 2" xfId="9558" xr:uid="{00000000-0005-0000-0000-000001A40000}"/>
    <cellStyle name="표준 76 3" xfId="9559" xr:uid="{00000000-0005-0000-0000-000002A40000}"/>
    <cellStyle name="표준 77" xfId="9560" xr:uid="{00000000-0005-0000-0000-000003A40000}"/>
    <cellStyle name="표준 77 2" xfId="9561" xr:uid="{00000000-0005-0000-0000-000004A40000}"/>
    <cellStyle name="표준 77 3" xfId="9562" xr:uid="{00000000-0005-0000-0000-000005A40000}"/>
    <cellStyle name="표준 78" xfId="9563" xr:uid="{00000000-0005-0000-0000-000006A40000}"/>
    <cellStyle name="표준 78 2" xfId="9564" xr:uid="{00000000-0005-0000-0000-000007A40000}"/>
    <cellStyle name="표준 78 3" xfId="9565" xr:uid="{00000000-0005-0000-0000-000008A40000}"/>
    <cellStyle name="표준 79" xfId="2187" xr:uid="{00000000-0005-0000-0000-000009A40000}"/>
    <cellStyle name="표준 79 2" xfId="2243" xr:uid="{00000000-0005-0000-0000-00000AA40000}"/>
    <cellStyle name="표준 79 2 2" xfId="9567" xr:uid="{00000000-0005-0000-0000-00000BA40000}"/>
    <cellStyle name="표준 79 2 3" xfId="27881" xr:uid="{00000000-0005-0000-0000-00000CA40000}"/>
    <cellStyle name="표준 79 2 3 2" xfId="39644" xr:uid="{00000000-0005-0000-0000-00000DA40000}"/>
    <cellStyle name="표준 79 2 4" xfId="31515" xr:uid="{00000000-0005-0000-0000-00000EA40000}"/>
    <cellStyle name="표준 79 3" xfId="9568" xr:uid="{00000000-0005-0000-0000-00000FA40000}"/>
    <cellStyle name="표준 79 4" xfId="9566" xr:uid="{00000000-0005-0000-0000-000010A40000}"/>
    <cellStyle name="표준 79 5" xfId="30043" xr:uid="{00000000-0005-0000-0000-000011A40000}"/>
    <cellStyle name="표준 79 5 2" xfId="41803" xr:uid="{00000000-0005-0000-0000-000012A40000}"/>
    <cellStyle name="표준 79 6" xfId="31463" xr:uid="{00000000-0005-0000-0000-000013A40000}"/>
    <cellStyle name="표준 8" xfId="1531" xr:uid="{00000000-0005-0000-0000-000014A40000}"/>
    <cellStyle name="표준 8 2" xfId="2784" xr:uid="{00000000-0005-0000-0000-000015A40000}"/>
    <cellStyle name="표준 8 2 2" xfId="9569" xr:uid="{00000000-0005-0000-0000-000016A40000}"/>
    <cellStyle name="표준 8 3" xfId="2806" xr:uid="{00000000-0005-0000-0000-000017A40000}"/>
    <cellStyle name="표준 8 3 2" xfId="9570" xr:uid="{00000000-0005-0000-0000-000018A40000}"/>
    <cellStyle name="표준 8 4" xfId="6861" xr:uid="{00000000-0005-0000-0000-000019A40000}"/>
    <cellStyle name="표준 8 5" xfId="4369" xr:uid="{00000000-0005-0000-0000-00001AA40000}"/>
    <cellStyle name="표준 81" xfId="9571" xr:uid="{00000000-0005-0000-0000-00001BA40000}"/>
    <cellStyle name="표준 81 2" xfId="9572" xr:uid="{00000000-0005-0000-0000-00001CA40000}"/>
    <cellStyle name="표준 81 3" xfId="9573" xr:uid="{00000000-0005-0000-0000-00001DA40000}"/>
    <cellStyle name="표준 82" xfId="2204" xr:uid="{00000000-0005-0000-0000-00001EA40000}"/>
    <cellStyle name="표준 82 2" xfId="2258" xr:uid="{00000000-0005-0000-0000-00001FA40000}"/>
    <cellStyle name="표준 82 2 2" xfId="9575" xr:uid="{00000000-0005-0000-0000-000020A40000}"/>
    <cellStyle name="표준 82 2 3" xfId="27318" xr:uid="{00000000-0005-0000-0000-000021A40000}"/>
    <cellStyle name="표준 82 2 3 2" xfId="39086" xr:uid="{00000000-0005-0000-0000-000022A40000}"/>
    <cellStyle name="표준 82 2 4" xfId="31530" xr:uid="{00000000-0005-0000-0000-000023A40000}"/>
    <cellStyle name="표준 82 3" xfId="9576" xr:uid="{00000000-0005-0000-0000-000024A40000}"/>
    <cellStyle name="표준 82 4" xfId="9574" xr:uid="{00000000-0005-0000-0000-000025A40000}"/>
    <cellStyle name="표준 82 5" xfId="27600" xr:uid="{00000000-0005-0000-0000-000026A40000}"/>
    <cellStyle name="표준 82 5 2" xfId="39365" xr:uid="{00000000-0005-0000-0000-000027A40000}"/>
    <cellStyle name="표준 82 6" xfId="31479" xr:uid="{00000000-0005-0000-0000-000028A40000}"/>
    <cellStyle name="표준 83" xfId="1581" xr:uid="{00000000-0005-0000-0000-000029A40000}"/>
    <cellStyle name="표준 83 2" xfId="2161" xr:uid="{00000000-0005-0000-0000-00002AA40000}"/>
    <cellStyle name="표준 83 2 2" xfId="9578" xr:uid="{00000000-0005-0000-0000-00002BA40000}"/>
    <cellStyle name="표준 83 2 3" xfId="30303" xr:uid="{00000000-0005-0000-0000-00002CA40000}"/>
    <cellStyle name="표준 83 2 3 2" xfId="42053" xr:uid="{00000000-0005-0000-0000-00002DA40000}"/>
    <cellStyle name="표준 83 2 4" xfId="31438" xr:uid="{00000000-0005-0000-0000-00002EA40000}"/>
    <cellStyle name="표준 83 3" xfId="2220" xr:uid="{00000000-0005-0000-0000-00002FA40000}"/>
    <cellStyle name="표준 83 3 2" xfId="9579" xr:uid="{00000000-0005-0000-0000-000030A40000}"/>
    <cellStyle name="표준 83 3 3" xfId="28943" xr:uid="{00000000-0005-0000-0000-000031A40000}"/>
    <cellStyle name="표준 83 3 3 2" xfId="40703" xr:uid="{00000000-0005-0000-0000-000032A40000}"/>
    <cellStyle name="표준 83 3 4" xfId="31492" xr:uid="{00000000-0005-0000-0000-000033A40000}"/>
    <cellStyle name="표준 83 4" xfId="2126" xr:uid="{00000000-0005-0000-0000-000034A40000}"/>
    <cellStyle name="표준 83 4 2" xfId="27734" xr:uid="{00000000-0005-0000-0000-000035A40000}"/>
    <cellStyle name="표준 83 4 2 2" xfId="39497" xr:uid="{00000000-0005-0000-0000-000036A40000}"/>
    <cellStyle name="표준 83 4 3" xfId="31408" xr:uid="{00000000-0005-0000-0000-000037A40000}"/>
    <cellStyle name="표준 83 5" xfId="9577" xr:uid="{00000000-0005-0000-0000-000038A40000}"/>
    <cellStyle name="표준 83 6" xfId="27810" xr:uid="{00000000-0005-0000-0000-000039A40000}"/>
    <cellStyle name="표준 83 6 2" xfId="39573" xr:uid="{00000000-0005-0000-0000-00003AA40000}"/>
    <cellStyle name="표준 83 7" xfId="30901" xr:uid="{00000000-0005-0000-0000-00003BA40000}"/>
    <cellStyle name="표준 84" xfId="9580" xr:uid="{00000000-0005-0000-0000-00003CA40000}"/>
    <cellStyle name="표준 84 2" xfId="9581" xr:uid="{00000000-0005-0000-0000-00003DA40000}"/>
    <cellStyle name="표준 84 3" xfId="9582" xr:uid="{00000000-0005-0000-0000-00003EA40000}"/>
    <cellStyle name="표준 85" xfId="1593" xr:uid="{00000000-0005-0000-0000-00003FA40000}"/>
    <cellStyle name="표준 85 2" xfId="2172" xr:uid="{00000000-0005-0000-0000-000040A40000}"/>
    <cellStyle name="표준 85 2 2" xfId="9584" xr:uid="{00000000-0005-0000-0000-000041A40000}"/>
    <cellStyle name="표준 85 2 3" xfId="27463" xr:uid="{00000000-0005-0000-0000-000042A40000}"/>
    <cellStyle name="표준 85 2 3 2" xfId="39229" xr:uid="{00000000-0005-0000-0000-000043A40000}"/>
    <cellStyle name="표준 85 2 4" xfId="31449" xr:uid="{00000000-0005-0000-0000-000044A40000}"/>
    <cellStyle name="표준 85 3" xfId="2231" xr:uid="{00000000-0005-0000-0000-000045A40000}"/>
    <cellStyle name="표준 85 3 2" xfId="9585" xr:uid="{00000000-0005-0000-0000-000046A40000}"/>
    <cellStyle name="표준 85 3 3" xfId="27441" xr:uid="{00000000-0005-0000-0000-000047A40000}"/>
    <cellStyle name="표준 85 3 3 2" xfId="39208" xr:uid="{00000000-0005-0000-0000-000048A40000}"/>
    <cellStyle name="표준 85 3 4" xfId="31503" xr:uid="{00000000-0005-0000-0000-000049A40000}"/>
    <cellStyle name="표준 85 4" xfId="2138" xr:uid="{00000000-0005-0000-0000-00004AA40000}"/>
    <cellStyle name="표준 85 4 2" xfId="27181" xr:uid="{00000000-0005-0000-0000-00004BA40000}"/>
    <cellStyle name="표준 85 4 2 2" xfId="38951" xr:uid="{00000000-0005-0000-0000-00004CA40000}"/>
    <cellStyle name="표준 85 4 3" xfId="31419" xr:uid="{00000000-0005-0000-0000-00004DA40000}"/>
    <cellStyle name="표준 85 5" xfId="9583" xr:uid="{00000000-0005-0000-0000-00004EA40000}"/>
    <cellStyle name="표준 85 6" xfId="27818" xr:uid="{00000000-0005-0000-0000-00004FA40000}"/>
    <cellStyle name="표준 85 6 2" xfId="39581" xr:uid="{00000000-0005-0000-0000-000050A40000}"/>
    <cellStyle name="표준 85 7" xfId="30912" xr:uid="{00000000-0005-0000-0000-000051A40000}"/>
    <cellStyle name="표준 86" xfId="9586" xr:uid="{00000000-0005-0000-0000-000052A40000}"/>
    <cellStyle name="표준 86 2" xfId="9587" xr:uid="{00000000-0005-0000-0000-000053A40000}"/>
    <cellStyle name="표준 86 3" xfId="9588" xr:uid="{00000000-0005-0000-0000-000054A40000}"/>
    <cellStyle name="표준 87" xfId="1532" xr:uid="{00000000-0005-0000-0000-000055A40000}"/>
    <cellStyle name="표준 87 2" xfId="2203" xr:uid="{00000000-0005-0000-0000-000056A40000}"/>
    <cellStyle name="표준 87 2 2" xfId="30156" xr:uid="{00000000-0005-0000-0000-000057A40000}"/>
    <cellStyle name="표준 87 2 2 2" xfId="41914" xr:uid="{00000000-0005-0000-0000-000058A40000}"/>
    <cellStyle name="표준 87 2 3" xfId="31478" xr:uid="{00000000-0005-0000-0000-000059A40000}"/>
    <cellStyle name="표준 87 3" xfId="2216" xr:uid="{00000000-0005-0000-0000-00005AA40000}"/>
    <cellStyle name="표준 87 3 2" xfId="27494" xr:uid="{00000000-0005-0000-0000-00005BA40000}"/>
    <cellStyle name="표준 87 3 2 2" xfId="39260" xr:uid="{00000000-0005-0000-0000-00005CA40000}"/>
    <cellStyle name="표준 87 3 3" xfId="31488" xr:uid="{00000000-0005-0000-0000-00005DA40000}"/>
    <cellStyle name="표준 88" xfId="9589" xr:uid="{00000000-0005-0000-0000-00005EA40000}"/>
    <cellStyle name="표준 88 2" xfId="9590" xr:uid="{00000000-0005-0000-0000-00005FA40000}"/>
    <cellStyle name="표준 88 3" xfId="9591" xr:uid="{00000000-0005-0000-0000-000060A40000}"/>
    <cellStyle name="표준 89" xfId="9592" xr:uid="{00000000-0005-0000-0000-000061A40000}"/>
    <cellStyle name="표준 89 2" xfId="9593" xr:uid="{00000000-0005-0000-0000-000062A40000}"/>
    <cellStyle name="표준 89 3" xfId="9594" xr:uid="{00000000-0005-0000-0000-000063A40000}"/>
    <cellStyle name="표준 9" xfId="1533" xr:uid="{00000000-0005-0000-0000-000064A40000}"/>
    <cellStyle name="표준 9 2" xfId="1606" xr:uid="{00000000-0005-0000-0000-000065A40000}"/>
    <cellStyle name="표준 9 2 2" xfId="2151" xr:uid="{00000000-0005-0000-0000-000066A40000}"/>
    <cellStyle name="표준 9 2 2 2" xfId="27151" xr:uid="{00000000-0005-0000-0000-000067A40000}"/>
    <cellStyle name="표준 9 2 2 2 2" xfId="38921" xr:uid="{00000000-0005-0000-0000-000068A40000}"/>
    <cellStyle name="표준 9 2 2 3" xfId="31429" xr:uid="{00000000-0005-0000-0000-000069A40000}"/>
    <cellStyle name="표준 9 2 3" xfId="9595" xr:uid="{00000000-0005-0000-0000-00006AA40000}"/>
    <cellStyle name="표준 9 2 4" xfId="30081" xr:uid="{00000000-0005-0000-0000-00006BA40000}"/>
    <cellStyle name="표준 9 2 4 2" xfId="41841" xr:uid="{00000000-0005-0000-0000-00006CA40000}"/>
    <cellStyle name="표준 9 2 5" xfId="30922" xr:uid="{00000000-0005-0000-0000-00006DA40000}"/>
    <cellStyle name="표준 9 3" xfId="2182" xr:uid="{00000000-0005-0000-0000-00006EA40000}"/>
    <cellStyle name="표준 9 3 2" xfId="9596" xr:uid="{00000000-0005-0000-0000-00006FA40000}"/>
    <cellStyle name="표준 9 3 3" xfId="27195" xr:uid="{00000000-0005-0000-0000-000070A40000}"/>
    <cellStyle name="표준 9 3 3 2" xfId="38965" xr:uid="{00000000-0005-0000-0000-000071A40000}"/>
    <cellStyle name="표준 9 3 4" xfId="31459" xr:uid="{00000000-0005-0000-0000-000072A40000}"/>
    <cellStyle name="표준 9 4" xfId="2239" xr:uid="{00000000-0005-0000-0000-000073A40000}"/>
    <cellStyle name="표준 9 4 2" xfId="27877" xr:uid="{00000000-0005-0000-0000-000074A40000}"/>
    <cellStyle name="표준 9 4 2 2" xfId="39640" xr:uid="{00000000-0005-0000-0000-000075A40000}"/>
    <cellStyle name="표준 9 4 3" xfId="31511" xr:uid="{00000000-0005-0000-0000-000076A40000}"/>
    <cellStyle name="표준 9 5" xfId="2785" xr:uid="{00000000-0005-0000-0000-000077A40000}"/>
    <cellStyle name="표준 9 6" xfId="2790" xr:uid="{00000000-0005-0000-0000-000078A40000}"/>
    <cellStyle name="표준 90" xfId="9597" xr:uid="{00000000-0005-0000-0000-000079A40000}"/>
    <cellStyle name="표준 90 2" xfId="9598" xr:uid="{00000000-0005-0000-0000-00007AA40000}"/>
    <cellStyle name="표준 90 3" xfId="9599" xr:uid="{00000000-0005-0000-0000-00007BA40000}"/>
    <cellStyle name="표준 91" xfId="2195" xr:uid="{00000000-0005-0000-0000-00007CA40000}"/>
    <cellStyle name="표준 91 2" xfId="2250" xr:uid="{00000000-0005-0000-0000-00007DA40000}"/>
    <cellStyle name="표준 91 2 2" xfId="9601" xr:uid="{00000000-0005-0000-0000-00007EA40000}"/>
    <cellStyle name="표준 91 2 3" xfId="27442" xr:uid="{00000000-0005-0000-0000-00007FA40000}"/>
    <cellStyle name="표준 91 2 3 2" xfId="39209" xr:uid="{00000000-0005-0000-0000-000080A40000}"/>
    <cellStyle name="표준 91 2 4" xfId="31522" xr:uid="{00000000-0005-0000-0000-000081A40000}"/>
    <cellStyle name="표준 91 3" xfId="9602" xr:uid="{00000000-0005-0000-0000-000082A40000}"/>
    <cellStyle name="표준 91 4" xfId="9600" xr:uid="{00000000-0005-0000-0000-000083A40000}"/>
    <cellStyle name="표준 91 5" xfId="28520" xr:uid="{00000000-0005-0000-0000-000084A40000}"/>
    <cellStyle name="표준 91 5 2" xfId="40282" xr:uid="{00000000-0005-0000-0000-000085A40000}"/>
    <cellStyle name="표준 91 6" xfId="31470" xr:uid="{00000000-0005-0000-0000-000086A40000}"/>
    <cellStyle name="표준 93" xfId="9603" xr:uid="{00000000-0005-0000-0000-000087A40000}"/>
    <cellStyle name="표준 93 2" xfId="9604" xr:uid="{00000000-0005-0000-0000-000088A40000}"/>
    <cellStyle name="표준 93 3" xfId="9605" xr:uid="{00000000-0005-0000-0000-000089A40000}"/>
    <cellStyle name="표준 95" xfId="9606" xr:uid="{00000000-0005-0000-0000-00008AA40000}"/>
    <cellStyle name="표준 95 2" xfId="9607" xr:uid="{00000000-0005-0000-0000-00008BA40000}"/>
    <cellStyle name="표준 95 3" xfId="9608" xr:uid="{00000000-0005-0000-0000-00008CA40000}"/>
    <cellStyle name="표준 96" xfId="9609" xr:uid="{00000000-0005-0000-0000-00008DA40000}"/>
    <cellStyle name="표준 96 2" xfId="9610" xr:uid="{00000000-0005-0000-0000-00008EA40000}"/>
    <cellStyle name="표준 96 3" xfId="9611" xr:uid="{00000000-0005-0000-0000-00008FA40000}"/>
    <cellStyle name="표준 97" xfId="2206" xr:uid="{00000000-0005-0000-0000-000090A40000}"/>
    <cellStyle name="표준 97 2" xfId="2259" xr:uid="{00000000-0005-0000-0000-000091A40000}"/>
    <cellStyle name="표준 97 2 2" xfId="27371" xr:uid="{00000000-0005-0000-0000-000092A40000}"/>
    <cellStyle name="표준 97 2 2 2" xfId="39139" xr:uid="{00000000-0005-0000-0000-000093A40000}"/>
    <cellStyle name="표준 97 2 3" xfId="31531" xr:uid="{00000000-0005-0000-0000-000094A40000}"/>
    <cellStyle name="표준 97 3" xfId="25536" xr:uid="{00000000-0005-0000-0000-000095A40000}"/>
    <cellStyle name="표준 97 3 2" xfId="37316" xr:uid="{00000000-0005-0000-0000-000096A40000}"/>
    <cellStyle name="표준 97 4" xfId="31481" xr:uid="{00000000-0005-0000-0000-000097A40000}"/>
    <cellStyle name="표준 98" xfId="9612" xr:uid="{00000000-0005-0000-0000-000098A40000}"/>
    <cellStyle name="표준 98 2" xfId="9613" xr:uid="{00000000-0005-0000-0000-000099A40000}"/>
    <cellStyle name="표준 98 3" xfId="9614" xr:uid="{00000000-0005-0000-0000-00009AA40000}"/>
    <cellStyle name="표준 99" xfId="9615" xr:uid="{00000000-0005-0000-0000-00009BA40000}"/>
    <cellStyle name="표준 99 2" xfId="9616" xr:uid="{00000000-0005-0000-0000-00009CA40000}"/>
    <cellStyle name="표준 99 3" xfId="9617" xr:uid="{00000000-0005-0000-0000-00009DA40000}"/>
    <cellStyle name="표준(배분)" xfId="6835" xr:uid="{00000000-0005-0000-0000-00009EA40000}"/>
    <cellStyle name="표준(배분) 2" xfId="23688" xr:uid="{00000000-0005-0000-0000-00009FA40000}"/>
    <cellStyle name="표준(배분) 3" xfId="23653" xr:uid="{00000000-0005-0000-0000-0000A0A40000}"/>
    <cellStyle name="標準_ Att. 1- Cover" xfId="1534" xr:uid="{00000000-0005-0000-0000-0000A1A40000}"/>
    <cellStyle name="표준_조달요청서(고기1022)" xfId="42185" xr:uid="{01EFF358-8944-4CF3-9022-EDE870A2C452}"/>
    <cellStyle name="표준1" xfId="1535" xr:uid="{00000000-0005-0000-0000-0000A2A40000}"/>
    <cellStyle name="표준2" xfId="1536" xr:uid="{00000000-0005-0000-0000-0000A3A40000}"/>
    <cellStyle name="표준2 2" xfId="2098" xr:uid="{00000000-0005-0000-0000-0000A4A40000}"/>
    <cellStyle name="표준2 2 2" xfId="5078" xr:uid="{00000000-0005-0000-0000-0000A5A40000}"/>
    <cellStyle name="표준2 2 2 2" xfId="33311" xr:uid="{00000000-0005-0000-0000-0000A6A40000}"/>
    <cellStyle name="표준2 2 3" xfId="5138" xr:uid="{00000000-0005-0000-0000-0000A7A40000}"/>
    <cellStyle name="표준2 2 3 2" xfId="33348" xr:uid="{00000000-0005-0000-0000-0000A8A40000}"/>
    <cellStyle name="표준2 2 4" xfId="28902" xr:uid="{00000000-0005-0000-0000-0000A9A40000}"/>
    <cellStyle name="표준2 2 4 2" xfId="40662" xr:uid="{00000000-0005-0000-0000-0000AAA40000}"/>
    <cellStyle name="표준2 2 5" xfId="28521" xr:uid="{00000000-0005-0000-0000-0000ABA40000}"/>
    <cellStyle name="표준2 2 5 2" xfId="40283" xr:uid="{00000000-0005-0000-0000-0000ACA40000}"/>
    <cellStyle name="표준2 2 6" xfId="31396" xr:uid="{00000000-0005-0000-0000-0000ADA40000}"/>
    <cellStyle name="표준2 3" xfId="23654" xr:uid="{00000000-0005-0000-0000-0000AEA40000}"/>
    <cellStyle name="표준2 4" xfId="30889" xr:uid="{00000000-0005-0000-0000-0000AFA40000}"/>
    <cellStyle name="하이퍼링크 2" xfId="1537" xr:uid="{00000000-0005-0000-0000-0000B0A40000}"/>
    <cellStyle name="하이퍼링크 2 2" xfId="8835" xr:uid="{00000000-0005-0000-0000-0000B1A40000}"/>
    <cellStyle name="琀䱢_x0001_" xfId="1538" xr:uid="{00000000-0005-0000-0000-0000B2A40000}"/>
    <cellStyle name="합산" xfId="1539" xr:uid="{00000000-0005-0000-0000-0000B3A40000}"/>
    <cellStyle name="합산 2" xfId="1540" xr:uid="{00000000-0005-0000-0000-0000B4A40000}"/>
    <cellStyle name="桁区切り [0.00]_BQ CODE SUMMARY" xfId="1541" xr:uid="{00000000-0005-0000-0000-0000B5A40000}"/>
    <cellStyle name="桁区切り_BQ CODE SUMMARY" xfId="1542" xr:uid="{00000000-0005-0000-0000-0000B6A40000}"/>
    <cellStyle name="화폐기호" xfId="1543" xr:uid="{00000000-0005-0000-0000-0000B7A40000}"/>
    <cellStyle name="화폐기호 2" xfId="1544" xr:uid="{00000000-0005-0000-0000-0000B8A40000}"/>
    <cellStyle name="화폐기호 2 2" xfId="23687" xr:uid="{00000000-0005-0000-0000-0000B9A40000}"/>
    <cellStyle name="화폐기호 3" xfId="2512" xr:uid="{00000000-0005-0000-0000-0000BAA40000}"/>
    <cellStyle name="화폐기호 3 2" xfId="23655" xr:uid="{00000000-0005-0000-0000-0000BBA40000}"/>
    <cellStyle name="화폐기호 4" xfId="2487" xr:uid="{00000000-0005-0000-0000-0000BCA40000}"/>
    <cellStyle name="화폐기호 5" xfId="6406" xr:uid="{00000000-0005-0000-0000-0000BDA40000}"/>
    <cellStyle name="화폐기호0" xfId="1545" xr:uid="{00000000-0005-0000-0000-0000BEA40000}"/>
    <cellStyle name="화폐기호0 2" xfId="1546" xr:uid="{00000000-0005-0000-0000-0000BFA40000}"/>
    <cellStyle name="화폐기호0 2 2" xfId="23686" xr:uid="{00000000-0005-0000-0000-0000C0A40000}"/>
    <cellStyle name="화폐기호0 3" xfId="2513" xr:uid="{00000000-0005-0000-0000-0000C1A40000}"/>
    <cellStyle name="화폐기호0 3 2" xfId="23656" xr:uid="{00000000-0005-0000-0000-0000C2A40000}"/>
    <cellStyle name="화폐기호0 4" xfId="2511" xr:uid="{00000000-0005-0000-0000-0000C3A40000}"/>
    <cellStyle name="화폐기호0 5" xfId="6451" xr:uid="{00000000-0005-0000-0000-0000C4A40000}"/>
    <cellStyle name="ㅣ" xfId="8836" xr:uid="{00000000-0005-0000-0000-0000C5A40000}"/>
  </cellStyles>
  <dxfs count="6">
    <dxf>
      <numFmt numFmtId="375" formatCode="#,###"/>
    </dxf>
    <dxf>
      <numFmt numFmtId="376" formatCode="#,##0.0#####"/>
    </dxf>
    <dxf>
      <numFmt numFmtId="375" formatCode="#,###"/>
    </dxf>
    <dxf>
      <numFmt numFmtId="376" formatCode="#,##0.0#####"/>
    </dxf>
    <dxf>
      <numFmt numFmtId="375" formatCode="#,###"/>
    </dxf>
    <dxf>
      <numFmt numFmtId="376" formatCode="#,##0.0#####"/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490"/>
  <sheetViews>
    <sheetView tabSelected="1" zoomScale="55" zoomScaleNormal="55" workbookViewId="0">
      <selection activeCell="Q31" sqref="Q31"/>
    </sheetView>
  </sheetViews>
  <sheetFormatPr defaultRowHeight="16.5"/>
  <cols>
    <col min="1" max="1" width="1.77734375" customWidth="1"/>
    <col min="2" max="2" width="15.77734375" style="3" customWidth="1"/>
    <col min="3" max="3" width="10.77734375" style="3" customWidth="1"/>
    <col min="4" max="4" width="15.77734375" style="3" customWidth="1"/>
    <col min="5" max="5" width="52.6640625" style="3" bestFit="1" customWidth="1"/>
    <col min="6" max="6" width="13.77734375" style="103" customWidth="1"/>
    <col min="7" max="7" width="7.33203125" style="3" customWidth="1"/>
    <col min="8" max="9" width="9.77734375" style="3" customWidth="1"/>
    <col min="10" max="10" width="14.88671875" style="3" customWidth="1"/>
    <col min="11" max="11" width="13.77734375" style="3" customWidth="1"/>
    <col min="12" max="12" width="12.88671875" style="3" customWidth="1"/>
    <col min="13" max="13" width="21.21875" style="113" customWidth="1"/>
    <col min="14" max="15" width="17.77734375" style="3" customWidth="1"/>
    <col min="16" max="16" width="24.21875" style="115" customWidth="1"/>
    <col min="17" max="17" width="34.88671875" style="27" bestFit="1" customWidth="1"/>
    <col min="18" max="18" width="8.88671875" style="3"/>
    <col min="19" max="19" width="14.5546875" style="3" customWidth="1"/>
    <col min="20" max="21" width="8.88671875" style="3"/>
    <col min="22" max="22" width="37.44140625" style="3" bestFit="1" customWidth="1"/>
    <col min="23" max="23" width="86.21875" style="108" customWidth="1"/>
    <col min="24" max="24" width="8.88671875" customWidth="1"/>
  </cols>
  <sheetData>
    <row r="1" spans="1:23" s="261" customFormat="1" ht="35.1" customHeight="1">
      <c r="B1" s="262" t="s">
        <v>185</v>
      </c>
      <c r="E1" s="263"/>
      <c r="F1" s="264"/>
      <c r="J1" s="265" t="s">
        <v>58</v>
      </c>
      <c r="M1" s="266"/>
      <c r="N1" s="267"/>
      <c r="O1" s="267"/>
      <c r="P1" s="268"/>
      <c r="Q1" s="108"/>
      <c r="W1" s="108"/>
    </row>
    <row r="2" spans="1:23" ht="9.9499999999999993" customHeight="1">
      <c r="E2" s="70"/>
      <c r="J2" s="70"/>
      <c r="N2" s="114"/>
      <c r="O2" s="114"/>
    </row>
    <row r="3" spans="1:23" ht="24.95" customHeight="1">
      <c r="B3" s="288" t="s">
        <v>172</v>
      </c>
      <c r="C3" s="288"/>
      <c r="D3" s="288"/>
      <c r="E3" s="288"/>
      <c r="F3" s="288"/>
      <c r="G3" s="288"/>
      <c r="H3" s="288"/>
      <c r="I3" s="289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</row>
    <row r="4" spans="1:23" ht="49.5" customHeight="1" thickBot="1">
      <c r="B4" s="90" t="s">
        <v>971</v>
      </c>
      <c r="C4" s="90" t="s">
        <v>972</v>
      </c>
      <c r="D4" s="51" t="s">
        <v>973</v>
      </c>
      <c r="E4" s="89" t="s">
        <v>167</v>
      </c>
      <c r="F4" s="20" t="s">
        <v>168</v>
      </c>
      <c r="G4" s="89" t="s">
        <v>0</v>
      </c>
      <c r="H4" s="89" t="s">
        <v>1</v>
      </c>
      <c r="I4" s="89" t="s">
        <v>1690</v>
      </c>
      <c r="J4" s="21" t="s">
        <v>53</v>
      </c>
      <c r="K4" s="21" t="s">
        <v>54</v>
      </c>
      <c r="L4" s="21" t="s">
        <v>55</v>
      </c>
      <c r="M4" s="21" t="s">
        <v>169</v>
      </c>
      <c r="N4" s="21" t="s">
        <v>170</v>
      </c>
      <c r="O4" s="21" t="s">
        <v>171</v>
      </c>
      <c r="P4" s="21" t="s">
        <v>6</v>
      </c>
      <c r="Q4" s="22" t="s">
        <v>2</v>
      </c>
      <c r="R4" s="22" t="s">
        <v>3</v>
      </c>
      <c r="S4" s="22" t="s">
        <v>4</v>
      </c>
      <c r="T4" s="22" t="s">
        <v>5</v>
      </c>
      <c r="U4" s="22" t="s">
        <v>56</v>
      </c>
      <c r="V4" s="22" t="s">
        <v>57</v>
      </c>
    </row>
    <row r="5" spans="1:23" ht="17.25" customHeight="1" thickTop="1">
      <c r="B5" s="11">
        <v>2026</v>
      </c>
      <c r="C5" s="11">
        <v>5</v>
      </c>
      <c r="D5" s="11" t="s">
        <v>14</v>
      </c>
      <c r="E5" s="11" t="s">
        <v>1696</v>
      </c>
      <c r="F5" s="141" t="s">
        <v>47</v>
      </c>
      <c r="G5" s="11" t="s">
        <v>64</v>
      </c>
      <c r="H5" s="11" t="s">
        <v>50</v>
      </c>
      <c r="I5" s="13" t="s">
        <v>1685</v>
      </c>
      <c r="J5" s="72">
        <v>59026000</v>
      </c>
      <c r="K5" s="72">
        <v>0</v>
      </c>
      <c r="L5" s="72">
        <v>0</v>
      </c>
      <c r="M5" s="72">
        <f>SUM(J5:L5)</f>
        <v>59026000</v>
      </c>
      <c r="N5" s="74">
        <v>0</v>
      </c>
      <c r="O5" s="74">
        <v>0</v>
      </c>
      <c r="P5" s="146"/>
      <c r="Q5" s="11" t="s">
        <v>1697</v>
      </c>
      <c r="R5" s="11" t="s">
        <v>1698</v>
      </c>
      <c r="S5" s="11" t="s">
        <v>1699</v>
      </c>
      <c r="T5" s="13" t="s">
        <v>24</v>
      </c>
      <c r="U5" s="13"/>
      <c r="V5" s="11"/>
      <c r="W5" s="14"/>
    </row>
    <row r="6" spans="1:23" ht="17.25" customHeight="1">
      <c r="B6" s="11">
        <v>2026</v>
      </c>
      <c r="C6" s="11">
        <v>5</v>
      </c>
      <c r="D6" s="66" t="s">
        <v>14</v>
      </c>
      <c r="E6" s="66" t="s">
        <v>1700</v>
      </c>
      <c r="F6" s="141" t="s">
        <v>47</v>
      </c>
      <c r="G6" s="66" t="s">
        <v>64</v>
      </c>
      <c r="H6" s="66" t="s">
        <v>52</v>
      </c>
      <c r="I6" s="13" t="s">
        <v>1687</v>
      </c>
      <c r="J6" s="74">
        <v>21428000</v>
      </c>
      <c r="K6" s="72">
        <v>0</v>
      </c>
      <c r="L6" s="72">
        <v>0</v>
      </c>
      <c r="M6" s="72">
        <f t="shared" ref="M6:M32" si="0">SUM(J6:L6)</f>
        <v>21428000</v>
      </c>
      <c r="N6" s="74">
        <v>0</v>
      </c>
      <c r="O6" s="74">
        <v>0</v>
      </c>
      <c r="P6" s="93"/>
      <c r="Q6" s="11" t="s">
        <v>1697</v>
      </c>
      <c r="R6" s="11" t="s">
        <v>1698</v>
      </c>
      <c r="S6" s="11" t="s">
        <v>1699</v>
      </c>
      <c r="T6" s="28" t="s">
        <v>24</v>
      </c>
      <c r="U6" s="28"/>
      <c r="V6" s="66" t="s">
        <v>1701</v>
      </c>
      <c r="W6" s="14"/>
    </row>
    <row r="7" spans="1:23" ht="17.25" customHeight="1">
      <c r="B7" s="28">
        <v>2026</v>
      </c>
      <c r="C7" s="28">
        <v>4</v>
      </c>
      <c r="D7" s="28" t="s">
        <v>14</v>
      </c>
      <c r="E7" s="28" t="s">
        <v>1848</v>
      </c>
      <c r="F7" s="52" t="s">
        <v>47</v>
      </c>
      <c r="G7" s="28" t="s">
        <v>64</v>
      </c>
      <c r="H7" s="28" t="s">
        <v>50</v>
      </c>
      <c r="I7" s="13" t="s">
        <v>1685</v>
      </c>
      <c r="J7" s="62">
        <v>171940000</v>
      </c>
      <c r="K7" s="72">
        <v>0</v>
      </c>
      <c r="L7" s="72">
        <v>0</v>
      </c>
      <c r="M7" s="72">
        <f t="shared" si="0"/>
        <v>171940000</v>
      </c>
      <c r="N7" s="62">
        <v>171940000</v>
      </c>
      <c r="O7" s="62">
        <v>171940000</v>
      </c>
      <c r="P7" s="63"/>
      <c r="Q7" s="13" t="s">
        <v>388</v>
      </c>
      <c r="R7" s="13" t="s">
        <v>1702</v>
      </c>
      <c r="S7" s="13" t="s">
        <v>1144</v>
      </c>
      <c r="T7" s="13" t="s">
        <v>24</v>
      </c>
      <c r="U7" s="13"/>
      <c r="V7" s="13"/>
      <c r="W7" s="14"/>
    </row>
    <row r="8" spans="1:23" ht="17.25" customHeight="1">
      <c r="B8" s="28">
        <v>2026</v>
      </c>
      <c r="C8" s="28">
        <v>4</v>
      </c>
      <c r="D8" s="28" t="s">
        <v>14</v>
      </c>
      <c r="E8" s="28" t="s">
        <v>495</v>
      </c>
      <c r="F8" s="52" t="s">
        <v>47</v>
      </c>
      <c r="G8" s="28" t="s">
        <v>64</v>
      </c>
      <c r="H8" s="28" t="s">
        <v>51</v>
      </c>
      <c r="I8" s="13" t="s">
        <v>1685</v>
      </c>
      <c r="J8" s="62">
        <v>90000000</v>
      </c>
      <c r="K8" s="72">
        <v>0</v>
      </c>
      <c r="L8" s="72">
        <v>0</v>
      </c>
      <c r="M8" s="72">
        <f t="shared" si="0"/>
        <v>90000000</v>
      </c>
      <c r="N8" s="62">
        <v>90000000</v>
      </c>
      <c r="O8" s="62">
        <v>90000000</v>
      </c>
      <c r="P8" s="63"/>
      <c r="Q8" s="13" t="s">
        <v>388</v>
      </c>
      <c r="R8" s="13" t="s">
        <v>1703</v>
      </c>
      <c r="S8" s="13" t="s">
        <v>497</v>
      </c>
      <c r="T8" s="13" t="s">
        <v>24</v>
      </c>
      <c r="U8" s="13"/>
      <c r="V8" s="13"/>
      <c r="W8" s="14"/>
    </row>
    <row r="9" spans="1:23" ht="17.25" customHeight="1">
      <c r="B9" s="11">
        <v>2026</v>
      </c>
      <c r="C9" s="11">
        <v>6</v>
      </c>
      <c r="D9" s="66" t="s">
        <v>14</v>
      </c>
      <c r="E9" s="11" t="s">
        <v>1704</v>
      </c>
      <c r="F9" s="141" t="s">
        <v>1705</v>
      </c>
      <c r="G9" s="11" t="s">
        <v>64</v>
      </c>
      <c r="H9" s="11" t="s">
        <v>51</v>
      </c>
      <c r="I9" s="13" t="s">
        <v>1685</v>
      </c>
      <c r="J9" s="72">
        <v>220000000</v>
      </c>
      <c r="K9" s="72">
        <v>0</v>
      </c>
      <c r="L9" s="72">
        <v>0</v>
      </c>
      <c r="M9" s="72">
        <f t="shared" si="0"/>
        <v>220000000</v>
      </c>
      <c r="N9" s="74">
        <v>0</v>
      </c>
      <c r="O9" s="74">
        <v>0</v>
      </c>
      <c r="P9" s="146"/>
      <c r="Q9" s="66" t="s">
        <v>1706</v>
      </c>
      <c r="R9" s="11" t="s">
        <v>1707</v>
      </c>
      <c r="S9" s="11" t="s">
        <v>1708</v>
      </c>
      <c r="T9" s="28" t="s">
        <v>24</v>
      </c>
      <c r="U9" s="13"/>
      <c r="V9" s="11"/>
      <c r="W9" s="14"/>
    </row>
    <row r="10" spans="1:23" ht="17.25" customHeight="1">
      <c r="A10" s="176"/>
      <c r="B10" s="129">
        <v>2026</v>
      </c>
      <c r="C10" s="177">
        <v>6</v>
      </c>
      <c r="D10" s="177" t="s">
        <v>14</v>
      </c>
      <c r="E10" s="177" t="s">
        <v>1709</v>
      </c>
      <c r="F10" s="178" t="s">
        <v>1705</v>
      </c>
      <c r="G10" s="177" t="s">
        <v>64</v>
      </c>
      <c r="H10" s="129" t="s">
        <v>51</v>
      </c>
      <c r="I10" s="147" t="s">
        <v>1685</v>
      </c>
      <c r="J10" s="179">
        <v>102000000</v>
      </c>
      <c r="K10" s="154">
        <v>0</v>
      </c>
      <c r="L10" s="154">
        <v>0</v>
      </c>
      <c r="M10" s="154">
        <f t="shared" si="0"/>
        <v>102000000</v>
      </c>
      <c r="N10" s="179">
        <v>0</v>
      </c>
      <c r="O10" s="179">
        <v>0</v>
      </c>
      <c r="P10" s="180"/>
      <c r="Q10" s="177" t="s">
        <v>1706</v>
      </c>
      <c r="R10" s="177" t="s">
        <v>1710</v>
      </c>
      <c r="S10" s="177" t="s">
        <v>1711</v>
      </c>
      <c r="T10" s="31" t="s">
        <v>24</v>
      </c>
      <c r="U10" s="31"/>
      <c r="V10" s="177"/>
      <c r="W10" s="14"/>
    </row>
    <row r="11" spans="1:23" ht="17.25" customHeight="1">
      <c r="A11" s="176"/>
      <c r="B11" s="129">
        <v>2026</v>
      </c>
      <c r="C11" s="177">
        <v>6</v>
      </c>
      <c r="D11" s="177" t="s">
        <v>14</v>
      </c>
      <c r="E11" s="177" t="s">
        <v>1712</v>
      </c>
      <c r="F11" s="178" t="s">
        <v>1705</v>
      </c>
      <c r="G11" s="177" t="s">
        <v>64</v>
      </c>
      <c r="H11" s="129" t="s">
        <v>51</v>
      </c>
      <c r="I11" s="147" t="s">
        <v>1685</v>
      </c>
      <c r="J11" s="179">
        <v>85000000</v>
      </c>
      <c r="K11" s="154">
        <v>0</v>
      </c>
      <c r="L11" s="154">
        <v>0</v>
      </c>
      <c r="M11" s="154">
        <f t="shared" si="0"/>
        <v>85000000</v>
      </c>
      <c r="N11" s="179">
        <v>0</v>
      </c>
      <c r="O11" s="179">
        <v>0</v>
      </c>
      <c r="P11" s="180"/>
      <c r="Q11" s="177" t="s">
        <v>1706</v>
      </c>
      <c r="R11" s="177" t="s">
        <v>1713</v>
      </c>
      <c r="S11" s="177" t="s">
        <v>1714</v>
      </c>
      <c r="T11" s="31" t="s">
        <v>24</v>
      </c>
      <c r="U11" s="31"/>
      <c r="V11" s="177"/>
      <c r="W11" s="14"/>
    </row>
    <row r="12" spans="1:23" ht="17.25" customHeight="1">
      <c r="A12" s="176"/>
      <c r="B12" s="129">
        <v>2026</v>
      </c>
      <c r="C12" s="129">
        <v>4</v>
      </c>
      <c r="D12" s="129" t="s">
        <v>14</v>
      </c>
      <c r="E12" s="129" t="s">
        <v>1018</v>
      </c>
      <c r="F12" s="178" t="s">
        <v>47</v>
      </c>
      <c r="G12" s="129" t="s">
        <v>16</v>
      </c>
      <c r="H12" s="129" t="s">
        <v>51</v>
      </c>
      <c r="I12" s="147" t="s">
        <v>1685</v>
      </c>
      <c r="J12" s="154">
        <v>238791000</v>
      </c>
      <c r="K12" s="154">
        <v>0</v>
      </c>
      <c r="L12" s="154">
        <v>0</v>
      </c>
      <c r="M12" s="154">
        <f t="shared" si="0"/>
        <v>238791000</v>
      </c>
      <c r="N12" s="154">
        <v>238791000</v>
      </c>
      <c r="O12" s="154">
        <v>238791000</v>
      </c>
      <c r="P12" s="181"/>
      <c r="Q12" s="129" t="s">
        <v>1715</v>
      </c>
      <c r="R12" s="129" t="s">
        <v>1716</v>
      </c>
      <c r="S12" s="129" t="s">
        <v>373</v>
      </c>
      <c r="T12" s="147" t="s">
        <v>24</v>
      </c>
      <c r="U12" s="147"/>
      <c r="V12" s="129"/>
      <c r="W12" s="14"/>
    </row>
    <row r="13" spans="1:23" ht="17.25" customHeight="1">
      <c r="A13" s="176"/>
      <c r="B13" s="129">
        <v>2026</v>
      </c>
      <c r="C13" s="177">
        <v>4</v>
      </c>
      <c r="D13" s="177" t="s">
        <v>14</v>
      </c>
      <c r="E13" s="177" t="s">
        <v>1019</v>
      </c>
      <c r="F13" s="182" t="s">
        <v>47</v>
      </c>
      <c r="G13" s="177" t="s">
        <v>16</v>
      </c>
      <c r="H13" s="177" t="s">
        <v>51</v>
      </c>
      <c r="I13" s="147" t="s">
        <v>1685</v>
      </c>
      <c r="J13" s="179">
        <v>75862000</v>
      </c>
      <c r="K13" s="179">
        <v>0</v>
      </c>
      <c r="L13" s="179">
        <v>0</v>
      </c>
      <c r="M13" s="154">
        <f t="shared" si="0"/>
        <v>75862000</v>
      </c>
      <c r="N13" s="179">
        <v>75862000</v>
      </c>
      <c r="O13" s="179">
        <v>75862000</v>
      </c>
      <c r="P13" s="180"/>
      <c r="Q13" s="129" t="s">
        <v>1715</v>
      </c>
      <c r="R13" s="177" t="s">
        <v>465</v>
      </c>
      <c r="S13" s="177" t="s">
        <v>466</v>
      </c>
      <c r="T13" s="31" t="s">
        <v>24</v>
      </c>
      <c r="U13" s="31"/>
      <c r="V13" s="177"/>
      <c r="W13" s="14"/>
    </row>
    <row r="14" spans="1:23" ht="17.25" customHeight="1">
      <c r="A14" s="176"/>
      <c r="B14" s="129">
        <v>2026</v>
      </c>
      <c r="C14" s="177">
        <v>4</v>
      </c>
      <c r="D14" s="177" t="s">
        <v>14</v>
      </c>
      <c r="E14" s="177" t="s">
        <v>1717</v>
      </c>
      <c r="F14" s="182" t="s">
        <v>47</v>
      </c>
      <c r="G14" s="177" t="s">
        <v>17</v>
      </c>
      <c r="H14" s="177" t="s">
        <v>50</v>
      </c>
      <c r="I14" s="147" t="s">
        <v>1686</v>
      </c>
      <c r="J14" s="179">
        <v>111585000</v>
      </c>
      <c r="K14" s="179">
        <v>0</v>
      </c>
      <c r="L14" s="179">
        <v>0</v>
      </c>
      <c r="M14" s="154">
        <f t="shared" si="0"/>
        <v>111585000</v>
      </c>
      <c r="N14" s="179">
        <v>111585000</v>
      </c>
      <c r="O14" s="179">
        <v>0</v>
      </c>
      <c r="P14" s="180"/>
      <c r="Q14" s="129" t="s">
        <v>1715</v>
      </c>
      <c r="R14" s="177" t="s">
        <v>622</v>
      </c>
      <c r="S14" s="177" t="s">
        <v>1539</v>
      </c>
      <c r="T14" s="31" t="s">
        <v>24</v>
      </c>
      <c r="U14" s="31"/>
      <c r="V14" s="177"/>
      <c r="W14" s="14"/>
    </row>
    <row r="15" spans="1:23" ht="17.25" customHeight="1">
      <c r="A15" s="176"/>
      <c r="B15" s="129">
        <v>2026</v>
      </c>
      <c r="C15" s="177">
        <v>4</v>
      </c>
      <c r="D15" s="177" t="s">
        <v>14</v>
      </c>
      <c r="E15" s="177" t="s">
        <v>1718</v>
      </c>
      <c r="F15" s="182" t="s">
        <v>47</v>
      </c>
      <c r="G15" s="177" t="s">
        <v>37</v>
      </c>
      <c r="H15" s="177" t="s">
        <v>52</v>
      </c>
      <c r="I15" s="147" t="s">
        <v>1687</v>
      </c>
      <c r="J15" s="179">
        <v>35181000</v>
      </c>
      <c r="K15" s="179">
        <v>0</v>
      </c>
      <c r="L15" s="179">
        <v>0</v>
      </c>
      <c r="M15" s="154">
        <f t="shared" si="0"/>
        <v>35181000</v>
      </c>
      <c r="N15" s="179">
        <v>35181000</v>
      </c>
      <c r="O15" s="179">
        <v>0</v>
      </c>
      <c r="P15" s="180"/>
      <c r="Q15" s="129" t="s">
        <v>1715</v>
      </c>
      <c r="R15" s="177" t="s">
        <v>622</v>
      </c>
      <c r="S15" s="177" t="s">
        <v>1539</v>
      </c>
      <c r="T15" s="31" t="s">
        <v>24</v>
      </c>
      <c r="U15" s="31"/>
      <c r="V15" s="177" t="s">
        <v>399</v>
      </c>
      <c r="W15" s="14"/>
    </row>
    <row r="16" spans="1:23" ht="17.25" customHeight="1">
      <c r="A16" s="176"/>
      <c r="B16" s="129">
        <v>2026</v>
      </c>
      <c r="C16" s="177">
        <v>5</v>
      </c>
      <c r="D16" s="177" t="s">
        <v>14</v>
      </c>
      <c r="E16" s="177" t="s">
        <v>1719</v>
      </c>
      <c r="F16" s="182" t="s">
        <v>47</v>
      </c>
      <c r="G16" s="177" t="s">
        <v>37</v>
      </c>
      <c r="H16" s="177" t="s">
        <v>51</v>
      </c>
      <c r="I16" s="147" t="s">
        <v>1685</v>
      </c>
      <c r="J16" s="179">
        <v>71698000</v>
      </c>
      <c r="K16" s="179">
        <v>385055000</v>
      </c>
      <c r="L16" s="154">
        <v>0</v>
      </c>
      <c r="M16" s="154">
        <f t="shared" si="0"/>
        <v>456753000</v>
      </c>
      <c r="N16" s="179">
        <v>0</v>
      </c>
      <c r="O16" s="179">
        <v>0</v>
      </c>
      <c r="P16" s="180"/>
      <c r="Q16" s="129" t="s">
        <v>1715</v>
      </c>
      <c r="R16" s="177" t="s">
        <v>1145</v>
      </c>
      <c r="S16" s="177" t="s">
        <v>1146</v>
      </c>
      <c r="T16" s="31" t="s">
        <v>24</v>
      </c>
      <c r="U16" s="31"/>
      <c r="V16" s="177"/>
      <c r="W16" s="14"/>
    </row>
    <row r="17" spans="1:23" ht="17.25" customHeight="1">
      <c r="B17" s="11">
        <v>2026</v>
      </c>
      <c r="C17" s="11">
        <v>4</v>
      </c>
      <c r="D17" s="11" t="s">
        <v>14</v>
      </c>
      <c r="E17" s="11" t="s">
        <v>1720</v>
      </c>
      <c r="F17" s="141" t="s">
        <v>47</v>
      </c>
      <c r="G17" s="11" t="s">
        <v>37</v>
      </c>
      <c r="H17" s="11" t="s">
        <v>51</v>
      </c>
      <c r="I17" s="13" t="s">
        <v>1685</v>
      </c>
      <c r="J17" s="72">
        <v>122859000</v>
      </c>
      <c r="K17" s="72">
        <v>27200000</v>
      </c>
      <c r="L17" s="72">
        <v>13314000</v>
      </c>
      <c r="M17" s="72">
        <f t="shared" si="0"/>
        <v>163373000</v>
      </c>
      <c r="N17" s="72">
        <v>122859000</v>
      </c>
      <c r="O17" s="74">
        <v>0</v>
      </c>
      <c r="P17" s="93"/>
      <c r="Q17" s="11" t="s">
        <v>1721</v>
      </c>
      <c r="R17" s="11" t="s">
        <v>1722</v>
      </c>
      <c r="S17" s="11" t="s">
        <v>1723</v>
      </c>
      <c r="T17" s="13" t="s">
        <v>24</v>
      </c>
      <c r="U17" s="13"/>
      <c r="V17" s="11"/>
      <c r="W17" s="14"/>
    </row>
    <row r="18" spans="1:23" ht="17.25" customHeight="1">
      <c r="B18" s="11">
        <v>2026</v>
      </c>
      <c r="C18" s="66">
        <v>4</v>
      </c>
      <c r="D18" s="66" t="s">
        <v>14</v>
      </c>
      <c r="E18" s="11" t="s">
        <v>1724</v>
      </c>
      <c r="F18" s="91" t="s">
        <v>47</v>
      </c>
      <c r="G18" s="66" t="s">
        <v>38</v>
      </c>
      <c r="H18" s="66" t="s">
        <v>51</v>
      </c>
      <c r="I18" s="13" t="s">
        <v>1685</v>
      </c>
      <c r="J18" s="74">
        <v>26158000</v>
      </c>
      <c r="K18" s="74">
        <v>47710000</v>
      </c>
      <c r="L18" s="72">
        <v>0</v>
      </c>
      <c r="M18" s="72">
        <f t="shared" si="0"/>
        <v>73868000</v>
      </c>
      <c r="N18" s="74">
        <v>26158000</v>
      </c>
      <c r="O18" s="74">
        <v>0</v>
      </c>
      <c r="P18" s="93"/>
      <c r="Q18" s="11" t="s">
        <v>1721</v>
      </c>
      <c r="R18" s="11" t="s">
        <v>1722</v>
      </c>
      <c r="S18" s="11" t="s">
        <v>1723</v>
      </c>
      <c r="T18" s="28" t="s">
        <v>24</v>
      </c>
      <c r="U18" s="28"/>
      <c r="V18" s="66"/>
      <c r="W18" s="14"/>
    </row>
    <row r="19" spans="1:23" ht="17.25" customHeight="1">
      <c r="A19" s="176"/>
      <c r="B19" s="129">
        <v>2026</v>
      </c>
      <c r="C19" s="129">
        <v>5</v>
      </c>
      <c r="D19" s="129" t="s">
        <v>15</v>
      </c>
      <c r="E19" s="129" t="s">
        <v>1725</v>
      </c>
      <c r="F19" s="178" t="s">
        <v>47</v>
      </c>
      <c r="G19" s="129" t="s">
        <v>16</v>
      </c>
      <c r="H19" s="129" t="s">
        <v>50</v>
      </c>
      <c r="I19" s="147" t="s">
        <v>1685</v>
      </c>
      <c r="J19" s="154">
        <v>4834000000</v>
      </c>
      <c r="K19" s="154">
        <v>4614000000</v>
      </c>
      <c r="L19" s="154">
        <v>308000000</v>
      </c>
      <c r="M19" s="154">
        <f t="shared" si="0"/>
        <v>9756000000</v>
      </c>
      <c r="N19" s="154">
        <v>540000000</v>
      </c>
      <c r="O19" s="154">
        <f>M19</f>
        <v>9756000000</v>
      </c>
      <c r="P19" s="180" t="s">
        <v>3967</v>
      </c>
      <c r="Q19" s="129" t="s">
        <v>1726</v>
      </c>
      <c r="R19" s="129" t="s">
        <v>1727</v>
      </c>
      <c r="S19" s="129" t="s">
        <v>1728</v>
      </c>
      <c r="T19" s="147" t="s">
        <v>24</v>
      </c>
      <c r="U19" s="147"/>
      <c r="V19" s="129"/>
      <c r="W19" s="14"/>
    </row>
    <row r="20" spans="1:23" ht="17.25" customHeight="1">
      <c r="A20" s="176"/>
      <c r="B20" s="129">
        <v>2026</v>
      </c>
      <c r="C20" s="129">
        <v>4</v>
      </c>
      <c r="D20" s="177" t="s">
        <v>14</v>
      </c>
      <c r="E20" s="11" t="s">
        <v>3945</v>
      </c>
      <c r="F20" s="178" t="s">
        <v>47</v>
      </c>
      <c r="G20" s="129" t="s">
        <v>16</v>
      </c>
      <c r="H20" s="177" t="s">
        <v>51</v>
      </c>
      <c r="I20" s="147" t="s">
        <v>1685</v>
      </c>
      <c r="J20" s="154">
        <v>617037000</v>
      </c>
      <c r="K20" s="154">
        <v>0</v>
      </c>
      <c r="L20" s="154">
        <v>6980000</v>
      </c>
      <c r="M20" s="154">
        <f t="shared" si="0"/>
        <v>624017000</v>
      </c>
      <c r="N20" s="154">
        <v>617037000</v>
      </c>
      <c r="O20" s="154">
        <v>617037000</v>
      </c>
      <c r="P20" s="181"/>
      <c r="Q20" s="177" t="s">
        <v>1143</v>
      </c>
      <c r="R20" s="177" t="s">
        <v>1729</v>
      </c>
      <c r="S20" s="177" t="s">
        <v>1730</v>
      </c>
      <c r="T20" s="31" t="s">
        <v>24</v>
      </c>
      <c r="U20" s="147"/>
      <c r="V20" s="129"/>
      <c r="W20" s="14"/>
    </row>
    <row r="21" spans="1:23" ht="17.25" customHeight="1">
      <c r="B21" s="11">
        <v>2026</v>
      </c>
      <c r="C21" s="66">
        <v>4</v>
      </c>
      <c r="D21" s="66" t="s">
        <v>14</v>
      </c>
      <c r="E21" s="66" t="s">
        <v>1731</v>
      </c>
      <c r="F21" s="141" t="s">
        <v>47</v>
      </c>
      <c r="G21" s="11" t="s">
        <v>16</v>
      </c>
      <c r="H21" s="66" t="s">
        <v>51</v>
      </c>
      <c r="I21" s="13" t="s">
        <v>1685</v>
      </c>
      <c r="J21" s="74">
        <v>215800000</v>
      </c>
      <c r="K21" s="74">
        <v>0</v>
      </c>
      <c r="L21" s="74">
        <v>2518000</v>
      </c>
      <c r="M21" s="72">
        <f t="shared" si="0"/>
        <v>218318000</v>
      </c>
      <c r="N21" s="74">
        <v>215800000</v>
      </c>
      <c r="O21" s="74">
        <v>215800000</v>
      </c>
      <c r="P21" s="93"/>
      <c r="Q21" s="66" t="s">
        <v>1143</v>
      </c>
      <c r="R21" s="66" t="s">
        <v>1732</v>
      </c>
      <c r="S21" s="66" t="s">
        <v>1733</v>
      </c>
      <c r="T21" s="28" t="s">
        <v>24</v>
      </c>
      <c r="U21" s="28"/>
      <c r="V21" s="66"/>
      <c r="W21" s="14"/>
    </row>
    <row r="22" spans="1:23" ht="17.25" customHeight="1">
      <c r="B22" s="11">
        <v>2026</v>
      </c>
      <c r="C22" s="66">
        <v>4</v>
      </c>
      <c r="D22" s="66" t="s">
        <v>14</v>
      </c>
      <c r="E22" s="66" t="s">
        <v>1734</v>
      </c>
      <c r="F22" s="141" t="s">
        <v>47</v>
      </c>
      <c r="G22" s="11" t="s">
        <v>16</v>
      </c>
      <c r="H22" s="66" t="s">
        <v>51</v>
      </c>
      <c r="I22" s="13" t="s">
        <v>1685</v>
      </c>
      <c r="J22" s="74">
        <v>321316000</v>
      </c>
      <c r="K22" s="74">
        <v>0</v>
      </c>
      <c r="L22" s="74">
        <v>3980000</v>
      </c>
      <c r="M22" s="72">
        <f t="shared" si="0"/>
        <v>325296000</v>
      </c>
      <c r="N22" s="74">
        <v>321316000</v>
      </c>
      <c r="O22" s="74">
        <v>321316000</v>
      </c>
      <c r="P22" s="93"/>
      <c r="Q22" s="66" t="s">
        <v>1143</v>
      </c>
      <c r="R22" s="66" t="s">
        <v>1732</v>
      </c>
      <c r="S22" s="66" t="s">
        <v>1733</v>
      </c>
      <c r="T22" s="28" t="s">
        <v>24</v>
      </c>
      <c r="U22" s="28"/>
      <c r="V22" s="66"/>
      <c r="W22" s="14"/>
    </row>
    <row r="23" spans="1:23" ht="17.25" customHeight="1">
      <c r="A23" s="176"/>
      <c r="B23" s="147">
        <v>2026</v>
      </c>
      <c r="C23" s="147">
        <v>4</v>
      </c>
      <c r="D23" s="147" t="s">
        <v>15</v>
      </c>
      <c r="E23" s="147" t="s">
        <v>974</v>
      </c>
      <c r="F23" s="183" t="s">
        <v>47</v>
      </c>
      <c r="G23" s="147" t="s">
        <v>17</v>
      </c>
      <c r="H23" s="147" t="s">
        <v>50</v>
      </c>
      <c r="I23" s="147" t="s">
        <v>1684</v>
      </c>
      <c r="J23" s="163">
        <v>11064691000</v>
      </c>
      <c r="K23" s="163">
        <v>3250138000</v>
      </c>
      <c r="L23" s="163">
        <v>15886000</v>
      </c>
      <c r="M23" s="154">
        <f t="shared" si="0"/>
        <v>14330715000</v>
      </c>
      <c r="N23" s="163">
        <v>7000000000</v>
      </c>
      <c r="O23" s="163">
        <v>3844800000</v>
      </c>
      <c r="P23" s="184"/>
      <c r="Q23" s="147" t="s">
        <v>1090</v>
      </c>
      <c r="R23" s="147" t="s">
        <v>387</v>
      </c>
      <c r="S23" s="147" t="s">
        <v>1091</v>
      </c>
      <c r="T23" s="147" t="s">
        <v>24</v>
      </c>
      <c r="U23" s="147"/>
      <c r="V23" s="147"/>
      <c r="W23" s="14"/>
    </row>
    <row r="24" spans="1:23" ht="17.25" customHeight="1">
      <c r="B24" s="28">
        <v>2026</v>
      </c>
      <c r="C24" s="28">
        <v>6</v>
      </c>
      <c r="D24" s="28" t="s">
        <v>14</v>
      </c>
      <c r="E24" s="28" t="s">
        <v>975</v>
      </c>
      <c r="F24" s="52" t="s">
        <v>47</v>
      </c>
      <c r="G24" s="28" t="s">
        <v>37</v>
      </c>
      <c r="H24" s="28" t="s">
        <v>51</v>
      </c>
      <c r="I24" s="13" t="s">
        <v>1685</v>
      </c>
      <c r="J24" s="62">
        <v>2233143000</v>
      </c>
      <c r="K24" s="62">
        <v>1217324000</v>
      </c>
      <c r="L24" s="72">
        <v>0</v>
      </c>
      <c r="M24" s="72">
        <f t="shared" si="0"/>
        <v>3450467000</v>
      </c>
      <c r="N24" s="62">
        <v>1400000000</v>
      </c>
      <c r="O24" s="74">
        <v>0</v>
      </c>
      <c r="P24" s="63"/>
      <c r="Q24" s="13" t="s">
        <v>1090</v>
      </c>
      <c r="R24" s="13" t="s">
        <v>387</v>
      </c>
      <c r="S24" s="13" t="s">
        <v>1091</v>
      </c>
      <c r="T24" s="13" t="s">
        <v>24</v>
      </c>
      <c r="U24" s="13"/>
      <c r="V24" s="13"/>
      <c r="W24" s="14"/>
    </row>
    <row r="25" spans="1:23" ht="17.25" customHeight="1">
      <c r="B25" s="28">
        <v>2026</v>
      </c>
      <c r="C25" s="28">
        <v>6</v>
      </c>
      <c r="D25" s="28" t="s">
        <v>14</v>
      </c>
      <c r="E25" s="28" t="s">
        <v>976</v>
      </c>
      <c r="F25" s="52" t="s">
        <v>47</v>
      </c>
      <c r="G25" s="28" t="s">
        <v>38</v>
      </c>
      <c r="H25" s="28" t="s">
        <v>51</v>
      </c>
      <c r="I25" s="13" t="s">
        <v>1685</v>
      </c>
      <c r="J25" s="62">
        <v>826309000</v>
      </c>
      <c r="K25" s="62">
        <v>385192000</v>
      </c>
      <c r="L25" s="72">
        <v>0</v>
      </c>
      <c r="M25" s="72">
        <f t="shared" si="0"/>
        <v>1211501000</v>
      </c>
      <c r="N25" s="62">
        <v>500000000</v>
      </c>
      <c r="O25" s="74">
        <v>0</v>
      </c>
      <c r="P25" s="63"/>
      <c r="Q25" s="13" t="s">
        <v>1090</v>
      </c>
      <c r="R25" s="13" t="s">
        <v>387</v>
      </c>
      <c r="S25" s="13" t="s">
        <v>1091</v>
      </c>
      <c r="T25" s="13" t="s">
        <v>24</v>
      </c>
      <c r="U25" s="13"/>
      <c r="V25" s="13"/>
      <c r="W25" s="14"/>
    </row>
    <row r="26" spans="1:23" ht="17.25" customHeight="1">
      <c r="B26" s="28">
        <v>2026</v>
      </c>
      <c r="C26" s="28">
        <v>6</v>
      </c>
      <c r="D26" s="28" t="s">
        <v>14</v>
      </c>
      <c r="E26" s="28" t="s">
        <v>977</v>
      </c>
      <c r="F26" s="52" t="s">
        <v>47</v>
      </c>
      <c r="G26" s="28" t="s">
        <v>39</v>
      </c>
      <c r="H26" s="28" t="s">
        <v>51</v>
      </c>
      <c r="I26" s="28" t="s">
        <v>1685</v>
      </c>
      <c r="J26" s="29">
        <v>920579000</v>
      </c>
      <c r="K26" s="29">
        <v>19030000</v>
      </c>
      <c r="L26" s="72">
        <v>0</v>
      </c>
      <c r="M26" s="72">
        <f t="shared" si="0"/>
        <v>939609000</v>
      </c>
      <c r="N26" s="29">
        <v>400000000</v>
      </c>
      <c r="O26" s="74">
        <v>0</v>
      </c>
      <c r="P26" s="35"/>
      <c r="Q26" s="28" t="s">
        <v>1090</v>
      </c>
      <c r="R26" s="28" t="s">
        <v>387</v>
      </c>
      <c r="S26" s="28" t="s">
        <v>1091</v>
      </c>
      <c r="T26" s="28" t="s">
        <v>24</v>
      </c>
      <c r="U26" s="28"/>
      <c r="V26" s="28"/>
      <c r="W26" s="14"/>
    </row>
    <row r="27" spans="1:23" ht="17.25" customHeight="1">
      <c r="B27" s="28">
        <v>2026</v>
      </c>
      <c r="C27" s="28">
        <v>4</v>
      </c>
      <c r="D27" s="28" t="s">
        <v>15</v>
      </c>
      <c r="E27" s="28" t="s">
        <v>384</v>
      </c>
      <c r="F27" s="52" t="s">
        <v>47</v>
      </c>
      <c r="G27" s="28" t="s">
        <v>16</v>
      </c>
      <c r="H27" s="28" t="s">
        <v>50</v>
      </c>
      <c r="I27" s="13" t="s">
        <v>1684</v>
      </c>
      <c r="J27" s="62">
        <v>20822549000</v>
      </c>
      <c r="K27" s="62">
        <v>11266979000</v>
      </c>
      <c r="L27" s="62">
        <v>3000000000</v>
      </c>
      <c r="M27" s="72">
        <f t="shared" si="0"/>
        <v>35089528000</v>
      </c>
      <c r="N27" s="62">
        <v>500000000</v>
      </c>
      <c r="O27" s="62">
        <v>500000000</v>
      </c>
      <c r="P27" s="63"/>
      <c r="Q27" s="13" t="s">
        <v>1090</v>
      </c>
      <c r="R27" s="13" t="s">
        <v>1142</v>
      </c>
      <c r="S27" s="13" t="s">
        <v>386</v>
      </c>
      <c r="T27" s="13" t="s">
        <v>44</v>
      </c>
      <c r="U27" s="13"/>
      <c r="V27" s="13"/>
      <c r="W27" s="14"/>
    </row>
    <row r="28" spans="1:23" ht="17.25" customHeight="1">
      <c r="B28" s="28">
        <v>2026</v>
      </c>
      <c r="C28" s="28">
        <v>5</v>
      </c>
      <c r="D28" s="28" t="s">
        <v>15</v>
      </c>
      <c r="E28" s="28" t="s">
        <v>1016</v>
      </c>
      <c r="F28" s="52" t="s">
        <v>47</v>
      </c>
      <c r="G28" s="28" t="s">
        <v>16</v>
      </c>
      <c r="H28" s="28" t="s">
        <v>51</v>
      </c>
      <c r="I28" s="13" t="s">
        <v>1685</v>
      </c>
      <c r="J28" s="62">
        <v>5887602000</v>
      </c>
      <c r="K28" s="62">
        <v>2810986000</v>
      </c>
      <c r="L28" s="62">
        <v>210094000</v>
      </c>
      <c r="M28" s="72">
        <f t="shared" si="0"/>
        <v>8908682000</v>
      </c>
      <c r="N28" s="62">
        <v>1100000000</v>
      </c>
      <c r="O28" s="62">
        <v>1100000000</v>
      </c>
      <c r="P28" s="63"/>
      <c r="Q28" s="13" t="s">
        <v>1090</v>
      </c>
      <c r="R28" s="13" t="s">
        <v>1142</v>
      </c>
      <c r="S28" s="13" t="s">
        <v>386</v>
      </c>
      <c r="T28" s="13" t="s">
        <v>24</v>
      </c>
      <c r="U28" s="13"/>
      <c r="V28" s="13"/>
      <c r="W28" s="14"/>
    </row>
    <row r="29" spans="1:23" ht="17.25" customHeight="1">
      <c r="B29" s="11">
        <v>2026</v>
      </c>
      <c r="C29" s="11">
        <v>5</v>
      </c>
      <c r="D29" s="11" t="s">
        <v>14</v>
      </c>
      <c r="E29" s="11" t="s">
        <v>1735</v>
      </c>
      <c r="F29" s="141" t="s">
        <v>47</v>
      </c>
      <c r="G29" s="11" t="s">
        <v>64</v>
      </c>
      <c r="H29" s="11" t="s">
        <v>52</v>
      </c>
      <c r="I29" s="13" t="s">
        <v>1687</v>
      </c>
      <c r="J29" s="72">
        <v>18000000</v>
      </c>
      <c r="K29" s="72">
        <v>0</v>
      </c>
      <c r="L29" s="72">
        <v>0</v>
      </c>
      <c r="M29" s="72">
        <f t="shared" si="0"/>
        <v>18000000</v>
      </c>
      <c r="N29" s="72">
        <v>18000000</v>
      </c>
      <c r="O29" s="72">
        <v>18000000</v>
      </c>
      <c r="P29" s="146"/>
      <c r="Q29" s="11" t="s">
        <v>1736</v>
      </c>
      <c r="R29" s="11" t="s">
        <v>1737</v>
      </c>
      <c r="S29" s="11" t="s">
        <v>1738</v>
      </c>
      <c r="T29" s="13" t="s">
        <v>24</v>
      </c>
      <c r="U29" s="13"/>
      <c r="V29" s="66" t="s">
        <v>63</v>
      </c>
      <c r="W29" s="14"/>
    </row>
    <row r="30" spans="1:23" ht="17.25" customHeight="1">
      <c r="B30" s="11">
        <v>2026</v>
      </c>
      <c r="C30" s="11">
        <v>4</v>
      </c>
      <c r="D30" s="11" t="s">
        <v>14</v>
      </c>
      <c r="E30" s="11" t="s">
        <v>1739</v>
      </c>
      <c r="F30" s="141" t="s">
        <v>47</v>
      </c>
      <c r="G30" s="11" t="s">
        <v>16</v>
      </c>
      <c r="H30" s="11" t="s">
        <v>52</v>
      </c>
      <c r="I30" s="13" t="s">
        <v>1687</v>
      </c>
      <c r="J30" s="72">
        <v>25000000</v>
      </c>
      <c r="K30" s="72">
        <v>10000000</v>
      </c>
      <c r="L30" s="72">
        <v>0</v>
      </c>
      <c r="M30" s="72">
        <f t="shared" si="0"/>
        <v>35000000</v>
      </c>
      <c r="N30" s="72">
        <f t="shared" ref="N30:O32" si="1">M30</f>
        <v>35000000</v>
      </c>
      <c r="O30" s="72">
        <f t="shared" si="1"/>
        <v>35000000</v>
      </c>
      <c r="P30" s="146"/>
      <c r="Q30" s="11" t="s">
        <v>1740</v>
      </c>
      <c r="R30" s="11" t="s">
        <v>1741</v>
      </c>
      <c r="S30" s="11" t="s">
        <v>1742</v>
      </c>
      <c r="T30" s="13" t="s">
        <v>24</v>
      </c>
      <c r="U30" s="13"/>
      <c r="V30" s="11" t="s">
        <v>63</v>
      </c>
      <c r="W30" s="14"/>
    </row>
    <row r="31" spans="1:23" ht="17.25" customHeight="1">
      <c r="B31" s="11">
        <v>2026</v>
      </c>
      <c r="C31" s="66">
        <v>4</v>
      </c>
      <c r="D31" s="66" t="s">
        <v>14</v>
      </c>
      <c r="E31" s="66" t="s">
        <v>1743</v>
      </c>
      <c r="F31" s="91" t="s">
        <v>47</v>
      </c>
      <c r="G31" s="66" t="s">
        <v>37</v>
      </c>
      <c r="H31" s="66" t="s">
        <v>52</v>
      </c>
      <c r="I31" s="13" t="s">
        <v>1687</v>
      </c>
      <c r="J31" s="74">
        <v>35000000</v>
      </c>
      <c r="K31" s="74">
        <v>0</v>
      </c>
      <c r="L31" s="74">
        <v>0</v>
      </c>
      <c r="M31" s="72">
        <f t="shared" si="0"/>
        <v>35000000</v>
      </c>
      <c r="N31" s="72">
        <f t="shared" si="1"/>
        <v>35000000</v>
      </c>
      <c r="O31" s="72">
        <f t="shared" si="1"/>
        <v>35000000</v>
      </c>
      <c r="P31" s="93"/>
      <c r="Q31" s="11" t="s">
        <v>1740</v>
      </c>
      <c r="R31" s="66" t="s">
        <v>1744</v>
      </c>
      <c r="S31" s="66" t="s">
        <v>1745</v>
      </c>
      <c r="T31" s="28" t="s">
        <v>24</v>
      </c>
      <c r="U31" s="28"/>
      <c r="V31" s="66" t="s">
        <v>63</v>
      </c>
      <c r="W31" s="14"/>
    </row>
    <row r="32" spans="1:23" ht="17.25" customHeight="1">
      <c r="B32" s="11">
        <v>2026</v>
      </c>
      <c r="C32" s="66">
        <v>4</v>
      </c>
      <c r="D32" s="66" t="s">
        <v>14</v>
      </c>
      <c r="E32" s="66" t="s">
        <v>1746</v>
      </c>
      <c r="F32" s="91" t="s">
        <v>47</v>
      </c>
      <c r="G32" s="66" t="s">
        <v>16</v>
      </c>
      <c r="H32" s="66" t="s">
        <v>52</v>
      </c>
      <c r="I32" s="13" t="s">
        <v>1687</v>
      </c>
      <c r="J32" s="74">
        <v>20000000</v>
      </c>
      <c r="K32" s="72">
        <v>0</v>
      </c>
      <c r="L32" s="72">
        <v>0</v>
      </c>
      <c r="M32" s="72">
        <f t="shared" si="0"/>
        <v>20000000</v>
      </c>
      <c r="N32" s="72">
        <f t="shared" si="1"/>
        <v>20000000</v>
      </c>
      <c r="O32" s="72">
        <f t="shared" si="1"/>
        <v>20000000</v>
      </c>
      <c r="P32" s="93"/>
      <c r="Q32" s="11" t="s">
        <v>1740</v>
      </c>
      <c r="R32" s="66" t="s">
        <v>1744</v>
      </c>
      <c r="S32" s="66" t="s">
        <v>1745</v>
      </c>
      <c r="T32" s="28" t="s">
        <v>24</v>
      </c>
      <c r="U32" s="28"/>
      <c r="V32" s="66" t="s">
        <v>63</v>
      </c>
      <c r="W32" s="14"/>
    </row>
    <row r="33" spans="1:23" s="176" customFormat="1" ht="17.25" customHeight="1">
      <c r="B33" s="129">
        <v>2026</v>
      </c>
      <c r="C33" s="129">
        <v>5</v>
      </c>
      <c r="D33" s="177" t="s">
        <v>15</v>
      </c>
      <c r="E33" s="177" t="s">
        <v>999</v>
      </c>
      <c r="F33" s="182" t="s">
        <v>47</v>
      </c>
      <c r="G33" s="177" t="s">
        <v>16</v>
      </c>
      <c r="H33" s="177" t="s">
        <v>50</v>
      </c>
      <c r="I33" s="147" t="s">
        <v>1685</v>
      </c>
      <c r="J33" s="179">
        <v>4274610000</v>
      </c>
      <c r="K33" s="179">
        <v>922920000</v>
      </c>
      <c r="L33" s="179"/>
      <c r="M33" s="179">
        <v>5197530000</v>
      </c>
      <c r="N33" s="179">
        <v>800000000</v>
      </c>
      <c r="O33" s="179">
        <v>1000000000</v>
      </c>
      <c r="P33" s="180"/>
      <c r="Q33" s="177" t="s">
        <v>1726</v>
      </c>
      <c r="R33" s="177" t="s">
        <v>621</v>
      </c>
      <c r="S33" s="177" t="s">
        <v>682</v>
      </c>
      <c r="T33" s="31" t="s">
        <v>24</v>
      </c>
      <c r="U33" s="31"/>
      <c r="V33" s="177"/>
      <c r="W33" s="185"/>
    </row>
    <row r="34" spans="1:23" ht="17.25" customHeight="1">
      <c r="A34" s="176"/>
      <c r="B34" s="129">
        <v>2026</v>
      </c>
      <c r="C34" s="177">
        <v>4</v>
      </c>
      <c r="D34" s="177" t="s">
        <v>14</v>
      </c>
      <c r="E34" s="177" t="s">
        <v>1017</v>
      </c>
      <c r="F34" s="182" t="s">
        <v>47</v>
      </c>
      <c r="G34" s="177" t="s">
        <v>64</v>
      </c>
      <c r="H34" s="177" t="s">
        <v>52</v>
      </c>
      <c r="I34" s="147" t="s">
        <v>1687</v>
      </c>
      <c r="J34" s="179">
        <v>5000000</v>
      </c>
      <c r="K34" s="179"/>
      <c r="L34" s="179"/>
      <c r="M34" s="179">
        <v>5000000</v>
      </c>
      <c r="N34" s="179"/>
      <c r="O34" s="179"/>
      <c r="P34" s="180"/>
      <c r="Q34" s="177" t="s">
        <v>464</v>
      </c>
      <c r="R34" s="177" t="s">
        <v>1145</v>
      </c>
      <c r="S34" s="177" t="s">
        <v>1146</v>
      </c>
      <c r="T34" s="31" t="s">
        <v>24</v>
      </c>
      <c r="U34" s="31"/>
      <c r="V34" s="177"/>
      <c r="W34" s="185"/>
    </row>
    <row r="35" spans="1:23" ht="17.25" customHeight="1">
      <c r="B35" s="11">
        <v>2026</v>
      </c>
      <c r="C35" s="66">
        <v>4</v>
      </c>
      <c r="D35" s="66" t="s">
        <v>14</v>
      </c>
      <c r="E35" s="28" t="s">
        <v>1855</v>
      </c>
      <c r="F35" s="91" t="s">
        <v>45</v>
      </c>
      <c r="G35" s="66" t="s">
        <v>64</v>
      </c>
      <c r="H35" s="66" t="s">
        <v>50</v>
      </c>
      <c r="I35" s="13" t="s">
        <v>1685</v>
      </c>
      <c r="J35" s="96">
        <v>248865000</v>
      </c>
      <c r="K35" s="96">
        <v>0</v>
      </c>
      <c r="L35" s="96">
        <v>0</v>
      </c>
      <c r="M35" s="96">
        <v>248865000</v>
      </c>
      <c r="N35" s="96">
        <v>248865000</v>
      </c>
      <c r="O35" s="96">
        <v>248865000</v>
      </c>
      <c r="P35" s="96"/>
      <c r="Q35" s="28" t="s">
        <v>311</v>
      </c>
      <c r="R35" s="28" t="s">
        <v>931</v>
      </c>
      <c r="S35" s="28" t="s">
        <v>932</v>
      </c>
      <c r="T35" s="28" t="s">
        <v>24</v>
      </c>
      <c r="U35" s="28"/>
      <c r="V35" s="66"/>
      <c r="W35" s="14"/>
    </row>
    <row r="36" spans="1:23" ht="17.25" customHeight="1">
      <c r="B36" s="11">
        <v>2026</v>
      </c>
      <c r="C36" s="66">
        <v>4</v>
      </c>
      <c r="D36" s="66" t="s">
        <v>14</v>
      </c>
      <c r="E36" s="28" t="s">
        <v>1856</v>
      </c>
      <c r="F36" s="91" t="s">
        <v>45</v>
      </c>
      <c r="G36" s="66" t="s">
        <v>64</v>
      </c>
      <c r="H36" s="66" t="s">
        <v>50</v>
      </c>
      <c r="I36" s="13" t="s">
        <v>1685</v>
      </c>
      <c r="J36" s="191">
        <v>650000000</v>
      </c>
      <c r="K36" s="191"/>
      <c r="L36" s="191"/>
      <c r="M36" s="191">
        <v>650000000</v>
      </c>
      <c r="N36" s="191">
        <v>650000000</v>
      </c>
      <c r="O36" s="191"/>
      <c r="P36" s="191"/>
      <c r="Q36" s="28" t="s">
        <v>311</v>
      </c>
      <c r="R36" s="28" t="s">
        <v>1857</v>
      </c>
      <c r="S36" s="28" t="s">
        <v>313</v>
      </c>
      <c r="T36" s="28" t="s">
        <v>24</v>
      </c>
      <c r="U36" s="28"/>
      <c r="V36" s="66"/>
      <c r="W36" s="14"/>
    </row>
    <row r="37" spans="1:23" ht="17.25" customHeight="1">
      <c r="B37" s="28">
        <v>2026</v>
      </c>
      <c r="C37" s="28">
        <v>4</v>
      </c>
      <c r="D37" s="28" t="s">
        <v>14</v>
      </c>
      <c r="E37" s="28" t="s">
        <v>608</v>
      </c>
      <c r="F37" s="52" t="s">
        <v>45</v>
      </c>
      <c r="G37" s="28" t="s">
        <v>17</v>
      </c>
      <c r="H37" s="28" t="s">
        <v>50</v>
      </c>
      <c r="I37" s="13" t="s">
        <v>1685</v>
      </c>
      <c r="J37" s="62">
        <v>10601387000</v>
      </c>
      <c r="K37" s="62">
        <v>0</v>
      </c>
      <c r="L37" s="62">
        <v>0</v>
      </c>
      <c r="M37" s="62">
        <v>10601387000</v>
      </c>
      <c r="N37" s="62">
        <v>1000000000</v>
      </c>
      <c r="O37" s="62">
        <v>0</v>
      </c>
      <c r="P37" s="63"/>
      <c r="Q37" s="13" t="s">
        <v>609</v>
      </c>
      <c r="R37" s="13" t="s">
        <v>610</v>
      </c>
      <c r="S37" s="13" t="s">
        <v>611</v>
      </c>
      <c r="T37" s="13" t="s">
        <v>24</v>
      </c>
      <c r="U37" s="13"/>
      <c r="V37" s="13"/>
      <c r="W37" s="14"/>
    </row>
    <row r="38" spans="1:23" ht="17.25" customHeight="1">
      <c r="B38" s="28">
        <v>2026</v>
      </c>
      <c r="C38" s="28">
        <v>4</v>
      </c>
      <c r="D38" s="28" t="s">
        <v>14</v>
      </c>
      <c r="E38" s="28" t="s">
        <v>612</v>
      </c>
      <c r="F38" s="28" t="s">
        <v>45</v>
      </c>
      <c r="G38" s="28" t="s">
        <v>17</v>
      </c>
      <c r="H38" s="28" t="s">
        <v>50</v>
      </c>
      <c r="I38" s="13" t="s">
        <v>1685</v>
      </c>
      <c r="J38" s="62">
        <v>9951666000</v>
      </c>
      <c r="K38" s="62">
        <v>0</v>
      </c>
      <c r="L38" s="62">
        <v>0</v>
      </c>
      <c r="M38" s="62">
        <v>9951666000</v>
      </c>
      <c r="N38" s="62">
        <v>950000000</v>
      </c>
      <c r="O38" s="62">
        <v>0</v>
      </c>
      <c r="P38" s="63"/>
      <c r="Q38" s="13" t="s">
        <v>609</v>
      </c>
      <c r="R38" s="13" t="s">
        <v>610</v>
      </c>
      <c r="S38" s="13" t="s">
        <v>611</v>
      </c>
      <c r="T38" s="13" t="s">
        <v>24</v>
      </c>
      <c r="U38" s="13"/>
      <c r="V38" s="13"/>
      <c r="W38" s="14"/>
    </row>
    <row r="39" spans="1:23" ht="17.25" customHeight="1">
      <c r="B39" s="11">
        <v>2026</v>
      </c>
      <c r="C39" s="66">
        <v>4</v>
      </c>
      <c r="D39" s="66" t="s">
        <v>14</v>
      </c>
      <c r="E39" s="28" t="s">
        <v>1858</v>
      </c>
      <c r="F39" s="91" t="s">
        <v>1859</v>
      </c>
      <c r="G39" s="66" t="s">
        <v>1860</v>
      </c>
      <c r="H39" s="66" t="s">
        <v>61</v>
      </c>
      <c r="I39" s="13" t="s">
        <v>1686</v>
      </c>
      <c r="J39" s="96">
        <v>21900000</v>
      </c>
      <c r="K39" s="96">
        <v>0</v>
      </c>
      <c r="L39" s="96">
        <v>0</v>
      </c>
      <c r="M39" s="96">
        <f>SUM(J39:L39)</f>
        <v>21900000</v>
      </c>
      <c r="N39" s="96">
        <f>SUM(K39:M39)</f>
        <v>21900000</v>
      </c>
      <c r="O39" s="96">
        <v>0</v>
      </c>
      <c r="P39" s="96">
        <v>0</v>
      </c>
      <c r="Q39" s="28" t="s">
        <v>322</v>
      </c>
      <c r="R39" s="28" t="s">
        <v>1861</v>
      </c>
      <c r="S39" s="28" t="s">
        <v>1862</v>
      </c>
      <c r="T39" s="28" t="s">
        <v>24</v>
      </c>
      <c r="U39" s="28" t="s">
        <v>1863</v>
      </c>
      <c r="V39" s="66" t="s">
        <v>1864</v>
      </c>
      <c r="W39" s="14"/>
    </row>
    <row r="40" spans="1:23" ht="17.25" customHeight="1">
      <c r="B40" s="11">
        <v>2026</v>
      </c>
      <c r="C40" s="66">
        <v>4</v>
      </c>
      <c r="D40" s="66" t="s">
        <v>14</v>
      </c>
      <c r="E40" s="28" t="s">
        <v>1865</v>
      </c>
      <c r="F40" s="91" t="s">
        <v>1859</v>
      </c>
      <c r="G40" s="66" t="s">
        <v>1866</v>
      </c>
      <c r="H40" s="66" t="s">
        <v>61</v>
      </c>
      <c r="I40" s="13" t="s">
        <v>1686</v>
      </c>
      <c r="J40" s="191">
        <v>18230000</v>
      </c>
      <c r="K40" s="191">
        <v>0</v>
      </c>
      <c r="L40" s="191">
        <v>0</v>
      </c>
      <c r="M40" s="191">
        <f>SUM(J40:L40)</f>
        <v>18230000</v>
      </c>
      <c r="N40" s="191">
        <f t="shared" ref="N40" si="2">SUM(K40:M40)</f>
        <v>18230000</v>
      </c>
      <c r="O40" s="191">
        <v>0</v>
      </c>
      <c r="P40" s="191">
        <v>0</v>
      </c>
      <c r="Q40" s="28" t="s">
        <v>322</v>
      </c>
      <c r="R40" s="28" t="s">
        <v>1861</v>
      </c>
      <c r="S40" s="28" t="s">
        <v>1862</v>
      </c>
      <c r="T40" s="28" t="s">
        <v>24</v>
      </c>
      <c r="U40" s="28" t="s">
        <v>1863</v>
      </c>
      <c r="V40" s="66" t="s">
        <v>1864</v>
      </c>
      <c r="W40" s="14"/>
    </row>
    <row r="41" spans="1:23" ht="17.25" customHeight="1">
      <c r="B41" s="11">
        <v>2026</v>
      </c>
      <c r="C41" s="11">
        <v>4</v>
      </c>
      <c r="D41" s="66" t="s">
        <v>14</v>
      </c>
      <c r="E41" s="11" t="s">
        <v>1867</v>
      </c>
      <c r="F41" s="141" t="s">
        <v>45</v>
      </c>
      <c r="G41" s="11" t="s">
        <v>81</v>
      </c>
      <c r="H41" s="11" t="s">
        <v>52</v>
      </c>
      <c r="I41" s="13" t="s">
        <v>1687</v>
      </c>
      <c r="J41" s="98">
        <v>22000000</v>
      </c>
      <c r="K41" s="98">
        <v>0</v>
      </c>
      <c r="L41" s="98">
        <v>0</v>
      </c>
      <c r="M41" s="98">
        <f>SUM(J41:L41)</f>
        <v>22000000</v>
      </c>
      <c r="N41" s="98">
        <v>22000000</v>
      </c>
      <c r="O41" s="98">
        <v>0</v>
      </c>
      <c r="P41" s="192"/>
      <c r="Q41" s="11" t="s">
        <v>1868</v>
      </c>
      <c r="R41" s="11" t="s">
        <v>1869</v>
      </c>
      <c r="S41" s="11" t="s">
        <v>1870</v>
      </c>
      <c r="T41" s="13" t="s">
        <v>24</v>
      </c>
      <c r="U41" s="13"/>
      <c r="V41" s="11" t="s">
        <v>1701</v>
      </c>
      <c r="W41" s="14"/>
    </row>
    <row r="42" spans="1:23" ht="17.25" customHeight="1">
      <c r="B42" s="11">
        <v>2026</v>
      </c>
      <c r="C42" s="11">
        <v>4</v>
      </c>
      <c r="D42" s="66" t="s">
        <v>14</v>
      </c>
      <c r="E42" s="66" t="s">
        <v>1871</v>
      </c>
      <c r="F42" s="141" t="s">
        <v>45</v>
      </c>
      <c r="G42" s="11" t="s">
        <v>81</v>
      </c>
      <c r="H42" s="11" t="s">
        <v>52</v>
      </c>
      <c r="I42" s="13" t="s">
        <v>1687</v>
      </c>
      <c r="J42" s="96">
        <v>14450000</v>
      </c>
      <c r="K42" s="98">
        <v>0</v>
      </c>
      <c r="L42" s="98">
        <v>0</v>
      </c>
      <c r="M42" s="96">
        <v>14450000</v>
      </c>
      <c r="N42" s="96">
        <v>14450000</v>
      </c>
      <c r="O42" s="98">
        <v>0</v>
      </c>
      <c r="P42" s="192"/>
      <c r="Q42" s="11" t="s">
        <v>1868</v>
      </c>
      <c r="R42" s="11" t="s">
        <v>1869</v>
      </c>
      <c r="S42" s="11" t="s">
        <v>1872</v>
      </c>
      <c r="T42" s="13" t="s">
        <v>24</v>
      </c>
      <c r="U42" s="13"/>
      <c r="V42" s="11" t="s">
        <v>1701</v>
      </c>
      <c r="W42" s="14"/>
    </row>
    <row r="43" spans="1:23" ht="17.25" customHeight="1">
      <c r="B43" s="11">
        <v>2026</v>
      </c>
      <c r="C43" s="11">
        <v>4</v>
      </c>
      <c r="D43" s="66" t="s">
        <v>14</v>
      </c>
      <c r="E43" s="66" t="s">
        <v>1873</v>
      </c>
      <c r="F43" s="141" t="s">
        <v>45</v>
      </c>
      <c r="G43" s="11" t="s">
        <v>81</v>
      </c>
      <c r="H43" s="11" t="s">
        <v>52</v>
      </c>
      <c r="I43" s="13" t="s">
        <v>1687</v>
      </c>
      <c r="J43" s="96">
        <v>45000000</v>
      </c>
      <c r="K43" s="98">
        <v>0</v>
      </c>
      <c r="L43" s="98">
        <v>0</v>
      </c>
      <c r="M43" s="96">
        <v>45000000</v>
      </c>
      <c r="N43" s="96">
        <v>45000000</v>
      </c>
      <c r="O43" s="98">
        <v>0</v>
      </c>
      <c r="P43" s="192"/>
      <c r="Q43" s="11" t="s">
        <v>1868</v>
      </c>
      <c r="R43" s="11" t="s">
        <v>1869</v>
      </c>
      <c r="S43" s="11" t="s">
        <v>1874</v>
      </c>
      <c r="T43" s="13" t="s">
        <v>24</v>
      </c>
      <c r="U43" s="13"/>
      <c r="V43" s="11" t="s">
        <v>1701</v>
      </c>
      <c r="W43" s="14"/>
    </row>
    <row r="44" spans="1:23" ht="17.25" customHeight="1">
      <c r="B44" s="28">
        <v>2026</v>
      </c>
      <c r="C44" s="28">
        <v>4</v>
      </c>
      <c r="D44" s="28" t="s">
        <v>14</v>
      </c>
      <c r="E44" s="28" t="s">
        <v>1044</v>
      </c>
      <c r="F44" s="52" t="s">
        <v>45</v>
      </c>
      <c r="G44" s="28" t="s">
        <v>16</v>
      </c>
      <c r="H44" s="28" t="s">
        <v>52</v>
      </c>
      <c r="I44" s="13" t="s">
        <v>1686</v>
      </c>
      <c r="J44" s="62">
        <v>40000000</v>
      </c>
      <c r="K44" s="62">
        <v>0</v>
      </c>
      <c r="L44" s="62">
        <v>0</v>
      </c>
      <c r="M44" s="62">
        <v>40000000</v>
      </c>
      <c r="N44" s="62">
        <v>40000000</v>
      </c>
      <c r="O44" s="96"/>
      <c r="P44" s="193"/>
      <c r="Q44" s="13" t="s">
        <v>377</v>
      </c>
      <c r="R44" s="13" t="s">
        <v>505</v>
      </c>
      <c r="S44" s="13" t="s">
        <v>506</v>
      </c>
      <c r="T44" s="13" t="s">
        <v>24</v>
      </c>
      <c r="U44" s="13"/>
      <c r="V44" s="13" t="s">
        <v>79</v>
      </c>
      <c r="W44" s="14"/>
    </row>
    <row r="45" spans="1:23" ht="17.25" customHeight="1">
      <c r="B45" s="28">
        <v>2026</v>
      </c>
      <c r="C45" s="28">
        <v>4</v>
      </c>
      <c r="D45" s="28" t="s">
        <v>14</v>
      </c>
      <c r="E45" s="66" t="s">
        <v>1875</v>
      </c>
      <c r="F45" s="52" t="s">
        <v>45</v>
      </c>
      <c r="G45" s="28" t="s">
        <v>16</v>
      </c>
      <c r="H45" s="28" t="s">
        <v>52</v>
      </c>
      <c r="I45" s="13" t="s">
        <v>1686</v>
      </c>
      <c r="J45" s="96">
        <v>30000000</v>
      </c>
      <c r="K45" s="62">
        <v>0</v>
      </c>
      <c r="L45" s="62">
        <v>0</v>
      </c>
      <c r="M45" s="62">
        <v>30000000</v>
      </c>
      <c r="N45" s="62">
        <v>30000000</v>
      </c>
      <c r="O45" s="96"/>
      <c r="P45" s="193"/>
      <c r="Q45" s="13" t="s">
        <v>377</v>
      </c>
      <c r="R45" s="13" t="s">
        <v>1876</v>
      </c>
      <c r="S45" s="13" t="s">
        <v>1877</v>
      </c>
      <c r="T45" s="13" t="s">
        <v>24</v>
      </c>
      <c r="U45" s="13"/>
      <c r="V45" s="13" t="s">
        <v>79</v>
      </c>
      <c r="W45" s="14"/>
    </row>
    <row r="46" spans="1:23" ht="17.25" customHeight="1">
      <c r="B46" s="28">
        <v>2026</v>
      </c>
      <c r="C46" s="28">
        <v>5</v>
      </c>
      <c r="D46" s="28" t="s">
        <v>14</v>
      </c>
      <c r="E46" s="28" t="s">
        <v>566</v>
      </c>
      <c r="F46" s="52" t="s">
        <v>45</v>
      </c>
      <c r="G46" s="28" t="s">
        <v>64</v>
      </c>
      <c r="H46" s="28" t="s">
        <v>52</v>
      </c>
      <c r="I46" s="13" t="s">
        <v>1686</v>
      </c>
      <c r="J46" s="62">
        <v>30000000</v>
      </c>
      <c r="K46" s="62">
        <v>0</v>
      </c>
      <c r="L46" s="62">
        <v>0</v>
      </c>
      <c r="M46" s="62">
        <v>30000000</v>
      </c>
      <c r="N46" s="62">
        <v>30000000</v>
      </c>
      <c r="O46" s="96"/>
      <c r="P46" s="193"/>
      <c r="Q46" s="13" t="s">
        <v>377</v>
      </c>
      <c r="R46" s="13" t="s">
        <v>505</v>
      </c>
      <c r="S46" s="13" t="s">
        <v>506</v>
      </c>
      <c r="T46" s="13" t="s">
        <v>24</v>
      </c>
      <c r="U46" s="13"/>
      <c r="V46" s="13" t="s">
        <v>79</v>
      </c>
      <c r="W46" s="14"/>
    </row>
    <row r="47" spans="1:23" ht="17.25" customHeight="1">
      <c r="B47" s="11">
        <v>2026</v>
      </c>
      <c r="C47" s="11">
        <v>4</v>
      </c>
      <c r="D47" s="11" t="s">
        <v>14</v>
      </c>
      <c r="E47" s="11" t="s">
        <v>1878</v>
      </c>
      <c r="F47" s="141" t="s">
        <v>1859</v>
      </c>
      <c r="G47" s="11" t="s">
        <v>16</v>
      </c>
      <c r="H47" s="11" t="s">
        <v>50</v>
      </c>
      <c r="I47" s="13" t="s">
        <v>1685</v>
      </c>
      <c r="J47" s="98">
        <v>80000000</v>
      </c>
      <c r="K47" s="98">
        <v>260000000</v>
      </c>
      <c r="L47" s="98"/>
      <c r="M47" s="98">
        <f>SUM(J47:L47)</f>
        <v>340000000</v>
      </c>
      <c r="N47" s="98">
        <v>80000000</v>
      </c>
      <c r="O47" s="98">
        <v>0</v>
      </c>
      <c r="P47" s="192"/>
      <c r="Q47" s="194" t="s">
        <v>1879</v>
      </c>
      <c r="R47" s="11" t="s">
        <v>1880</v>
      </c>
      <c r="S47" s="11" t="s">
        <v>1881</v>
      </c>
      <c r="T47" s="13" t="s">
        <v>24</v>
      </c>
      <c r="U47" s="13"/>
      <c r="V47" s="194"/>
      <c r="W47" s="14"/>
    </row>
    <row r="48" spans="1:23" ht="17.25" customHeight="1">
      <c r="B48" s="28">
        <v>2026</v>
      </c>
      <c r="C48" s="28">
        <v>6</v>
      </c>
      <c r="D48" s="28" t="s">
        <v>14</v>
      </c>
      <c r="E48" s="28" t="s">
        <v>1069</v>
      </c>
      <c r="F48" s="52" t="s">
        <v>45</v>
      </c>
      <c r="G48" s="28" t="s">
        <v>16</v>
      </c>
      <c r="H48" s="28" t="s">
        <v>51</v>
      </c>
      <c r="I48" s="13" t="s">
        <v>1685</v>
      </c>
      <c r="J48" s="62">
        <v>1931171000</v>
      </c>
      <c r="K48" s="62">
        <v>305851000</v>
      </c>
      <c r="L48" s="62">
        <v>74807000</v>
      </c>
      <c r="M48" s="62">
        <v>2311829000</v>
      </c>
      <c r="N48" s="62">
        <v>550000000</v>
      </c>
      <c r="O48" s="62">
        <v>2311829000</v>
      </c>
      <c r="P48" s="63"/>
      <c r="Q48" s="13" t="s">
        <v>392</v>
      </c>
      <c r="R48" s="13" t="s">
        <v>1882</v>
      </c>
      <c r="S48" s="13" t="s">
        <v>469</v>
      </c>
      <c r="T48" s="13" t="s">
        <v>24</v>
      </c>
      <c r="U48" s="13"/>
      <c r="V48" s="13"/>
      <c r="W48" s="14"/>
    </row>
    <row r="49" spans="1:23" s="3" customFormat="1" ht="17.25" customHeight="1">
      <c r="B49" s="11">
        <v>2026</v>
      </c>
      <c r="C49" s="11">
        <v>4</v>
      </c>
      <c r="D49" s="11" t="s">
        <v>14</v>
      </c>
      <c r="E49" s="11" t="s">
        <v>1883</v>
      </c>
      <c r="F49" s="141" t="s">
        <v>74</v>
      </c>
      <c r="G49" s="11" t="s">
        <v>16</v>
      </c>
      <c r="H49" s="11" t="s">
        <v>50</v>
      </c>
      <c r="I49" s="13" t="s">
        <v>1685</v>
      </c>
      <c r="J49" s="72">
        <v>2434441000</v>
      </c>
      <c r="K49" s="72">
        <v>182151000</v>
      </c>
      <c r="L49" s="72">
        <v>0</v>
      </c>
      <c r="M49" s="72">
        <v>2616592000</v>
      </c>
      <c r="N49" s="72">
        <v>300000000</v>
      </c>
      <c r="O49" s="72">
        <v>2616592000</v>
      </c>
      <c r="P49" s="146"/>
      <c r="Q49" s="11" t="s">
        <v>321</v>
      </c>
      <c r="R49" s="11" t="s">
        <v>1210</v>
      </c>
      <c r="S49" s="11" t="s">
        <v>389</v>
      </c>
      <c r="T49" s="13" t="s">
        <v>24</v>
      </c>
      <c r="U49" s="13"/>
      <c r="V49" s="11"/>
      <c r="W49" s="27"/>
    </row>
    <row r="50" spans="1:23" s="3" customFormat="1" ht="17.25" customHeight="1">
      <c r="B50" s="11">
        <v>2026</v>
      </c>
      <c r="C50" s="66">
        <v>4</v>
      </c>
      <c r="D50" s="66" t="s">
        <v>14</v>
      </c>
      <c r="E50" s="66" t="s">
        <v>1884</v>
      </c>
      <c r="F50" s="91" t="s">
        <v>74</v>
      </c>
      <c r="G50" s="66" t="s">
        <v>16</v>
      </c>
      <c r="H50" s="66" t="s">
        <v>50</v>
      </c>
      <c r="I50" s="13" t="s">
        <v>1685</v>
      </c>
      <c r="J50" s="74">
        <v>294045000</v>
      </c>
      <c r="K50" s="74">
        <v>259453000</v>
      </c>
      <c r="L50" s="74">
        <v>0</v>
      </c>
      <c r="M50" s="74">
        <v>553498000</v>
      </c>
      <c r="N50" s="74">
        <v>200000000</v>
      </c>
      <c r="O50" s="74">
        <v>553498000</v>
      </c>
      <c r="P50" s="93"/>
      <c r="Q50" s="66" t="s">
        <v>321</v>
      </c>
      <c r="R50" s="66" t="s">
        <v>1885</v>
      </c>
      <c r="S50" s="66" t="s">
        <v>1886</v>
      </c>
      <c r="T50" s="28" t="s">
        <v>24</v>
      </c>
      <c r="U50" s="28"/>
      <c r="V50" s="66"/>
      <c r="W50" s="27"/>
    </row>
    <row r="51" spans="1:23" s="3" customFormat="1" ht="17.25" customHeight="1">
      <c r="B51" s="11">
        <v>2026</v>
      </c>
      <c r="C51" s="66">
        <v>4</v>
      </c>
      <c r="D51" s="66" t="s">
        <v>14</v>
      </c>
      <c r="E51" s="66" t="s">
        <v>1887</v>
      </c>
      <c r="F51" s="91" t="s">
        <v>74</v>
      </c>
      <c r="G51" s="66" t="s">
        <v>16</v>
      </c>
      <c r="H51" s="66" t="s">
        <v>52</v>
      </c>
      <c r="I51" s="13" t="s">
        <v>1687</v>
      </c>
      <c r="J51" s="74">
        <v>19656000</v>
      </c>
      <c r="K51" s="74">
        <v>0</v>
      </c>
      <c r="L51" s="74">
        <v>0</v>
      </c>
      <c r="M51" s="74">
        <v>19656000</v>
      </c>
      <c r="N51" s="74"/>
      <c r="O51" s="74"/>
      <c r="P51" s="93"/>
      <c r="Q51" s="66" t="s">
        <v>623</v>
      </c>
      <c r="R51" s="66" t="s">
        <v>2115</v>
      </c>
      <c r="S51" s="66" t="s">
        <v>1888</v>
      </c>
      <c r="T51" s="13" t="s">
        <v>24</v>
      </c>
      <c r="U51" s="28"/>
      <c r="V51" s="66" t="s">
        <v>79</v>
      </c>
      <c r="W51" s="27"/>
    </row>
    <row r="52" spans="1:23" s="3" customFormat="1" ht="17.25" customHeight="1">
      <c r="B52" s="11">
        <v>2026</v>
      </c>
      <c r="C52" s="66">
        <v>4</v>
      </c>
      <c r="D52" s="66" t="s">
        <v>14</v>
      </c>
      <c r="E52" s="66" t="s">
        <v>1889</v>
      </c>
      <c r="F52" s="91" t="s">
        <v>74</v>
      </c>
      <c r="G52" s="66" t="s">
        <v>16</v>
      </c>
      <c r="H52" s="66" t="s">
        <v>52</v>
      </c>
      <c r="I52" s="13" t="s">
        <v>1687</v>
      </c>
      <c r="J52" s="74">
        <v>21984000</v>
      </c>
      <c r="K52" s="74">
        <v>0</v>
      </c>
      <c r="L52" s="74">
        <v>0</v>
      </c>
      <c r="M52" s="74">
        <v>21984000</v>
      </c>
      <c r="N52" s="74"/>
      <c r="O52" s="74"/>
      <c r="P52" s="93"/>
      <c r="Q52" s="66" t="s">
        <v>623</v>
      </c>
      <c r="R52" s="66" t="s">
        <v>2115</v>
      </c>
      <c r="S52" s="66" t="s">
        <v>1888</v>
      </c>
      <c r="T52" s="13" t="s">
        <v>24</v>
      </c>
      <c r="U52" s="28"/>
      <c r="V52" s="66" t="s">
        <v>79</v>
      </c>
      <c r="W52" s="27"/>
    </row>
    <row r="53" spans="1:23" s="3" customFormat="1" ht="17.25" customHeight="1">
      <c r="B53" s="11">
        <v>2026</v>
      </c>
      <c r="C53" s="66">
        <v>4</v>
      </c>
      <c r="D53" s="66" t="s">
        <v>14</v>
      </c>
      <c r="E53" s="66" t="s">
        <v>1890</v>
      </c>
      <c r="F53" s="91" t="s">
        <v>74</v>
      </c>
      <c r="G53" s="66" t="s">
        <v>16</v>
      </c>
      <c r="H53" s="66" t="s">
        <v>52</v>
      </c>
      <c r="I53" s="13" t="s">
        <v>1687</v>
      </c>
      <c r="J53" s="92">
        <v>6040000</v>
      </c>
      <c r="K53" s="92">
        <v>0</v>
      </c>
      <c r="L53" s="92">
        <v>0</v>
      </c>
      <c r="M53" s="92">
        <v>6040000</v>
      </c>
      <c r="N53" s="92"/>
      <c r="O53" s="92"/>
      <c r="P53" s="93"/>
      <c r="Q53" s="66" t="s">
        <v>623</v>
      </c>
      <c r="R53" s="66" t="s">
        <v>2115</v>
      </c>
      <c r="S53" s="66" t="s">
        <v>1888</v>
      </c>
      <c r="T53" s="13" t="s">
        <v>24</v>
      </c>
      <c r="U53" s="28"/>
      <c r="V53" s="66" t="s">
        <v>79</v>
      </c>
      <c r="W53" s="27"/>
    </row>
    <row r="54" spans="1:23" s="3" customFormat="1" ht="17.25" customHeight="1">
      <c r="B54" s="11">
        <v>2026</v>
      </c>
      <c r="C54" s="66">
        <v>4</v>
      </c>
      <c r="D54" s="66" t="s">
        <v>14</v>
      </c>
      <c r="E54" s="66" t="s">
        <v>1891</v>
      </c>
      <c r="F54" s="91" t="s">
        <v>74</v>
      </c>
      <c r="G54" s="66" t="s">
        <v>64</v>
      </c>
      <c r="H54" s="66" t="s">
        <v>52</v>
      </c>
      <c r="I54" s="13" t="s">
        <v>1687</v>
      </c>
      <c r="J54" s="92">
        <v>5005000</v>
      </c>
      <c r="K54" s="92">
        <v>0</v>
      </c>
      <c r="L54" s="92">
        <v>0</v>
      </c>
      <c r="M54" s="92">
        <v>5005000</v>
      </c>
      <c r="N54" s="92"/>
      <c r="O54" s="92"/>
      <c r="P54" s="93"/>
      <c r="Q54" s="66" t="s">
        <v>623</v>
      </c>
      <c r="R54" s="66" t="s">
        <v>2116</v>
      </c>
      <c r="S54" s="66" t="s">
        <v>1892</v>
      </c>
      <c r="T54" s="13" t="s">
        <v>24</v>
      </c>
      <c r="U54" s="28"/>
      <c r="V54" s="66" t="s">
        <v>79</v>
      </c>
      <c r="W54" s="27"/>
    </row>
    <row r="55" spans="1:23" s="3" customFormat="1" ht="17.25" customHeight="1">
      <c r="B55" s="11">
        <v>2026</v>
      </c>
      <c r="C55" s="66">
        <v>4</v>
      </c>
      <c r="D55" s="66" t="s">
        <v>14</v>
      </c>
      <c r="E55" s="66" t="s">
        <v>1893</v>
      </c>
      <c r="F55" s="91" t="s">
        <v>74</v>
      </c>
      <c r="G55" s="66" t="s">
        <v>64</v>
      </c>
      <c r="H55" s="66" t="s">
        <v>52</v>
      </c>
      <c r="I55" s="13" t="s">
        <v>1687</v>
      </c>
      <c r="J55" s="74">
        <v>53246000</v>
      </c>
      <c r="K55" s="74">
        <v>0</v>
      </c>
      <c r="L55" s="74">
        <v>0</v>
      </c>
      <c r="M55" s="74">
        <v>53246000</v>
      </c>
      <c r="N55" s="74"/>
      <c r="O55" s="74"/>
      <c r="P55" s="93"/>
      <c r="Q55" s="66" t="s">
        <v>623</v>
      </c>
      <c r="R55" s="66" t="s">
        <v>2117</v>
      </c>
      <c r="S55" s="66" t="s">
        <v>1894</v>
      </c>
      <c r="T55" s="13" t="s">
        <v>24</v>
      </c>
      <c r="U55" s="28"/>
      <c r="V55" s="66" t="s">
        <v>79</v>
      </c>
      <c r="W55" s="27"/>
    </row>
    <row r="56" spans="1:23" s="3" customFormat="1" ht="17.25" customHeight="1">
      <c r="B56" s="11">
        <v>2026</v>
      </c>
      <c r="C56" s="66">
        <v>4</v>
      </c>
      <c r="D56" s="66" t="s">
        <v>14</v>
      </c>
      <c r="E56" s="66" t="s">
        <v>1895</v>
      </c>
      <c r="F56" s="91" t="s">
        <v>74</v>
      </c>
      <c r="G56" s="66" t="s">
        <v>64</v>
      </c>
      <c r="H56" s="66" t="s">
        <v>52</v>
      </c>
      <c r="I56" s="13" t="s">
        <v>1687</v>
      </c>
      <c r="J56" s="92">
        <v>18412000</v>
      </c>
      <c r="K56" s="92">
        <v>0</v>
      </c>
      <c r="L56" s="92">
        <v>0</v>
      </c>
      <c r="M56" s="92">
        <v>18412000</v>
      </c>
      <c r="N56" s="92"/>
      <c r="O56" s="92"/>
      <c r="P56" s="93"/>
      <c r="Q56" s="66" t="s">
        <v>623</v>
      </c>
      <c r="R56" s="66" t="s">
        <v>2118</v>
      </c>
      <c r="S56" s="66" t="s">
        <v>1896</v>
      </c>
      <c r="T56" s="13" t="s">
        <v>24</v>
      </c>
      <c r="U56" s="28"/>
      <c r="V56" s="66" t="s">
        <v>79</v>
      </c>
      <c r="W56" s="27"/>
    </row>
    <row r="57" spans="1:23" s="3" customFormat="1" ht="17.25" customHeight="1">
      <c r="B57" s="11">
        <v>2026</v>
      </c>
      <c r="C57" s="66">
        <v>4</v>
      </c>
      <c r="D57" s="66" t="s">
        <v>14</v>
      </c>
      <c r="E57" s="66" t="s">
        <v>1897</v>
      </c>
      <c r="F57" s="91" t="s">
        <v>74</v>
      </c>
      <c r="G57" s="66" t="s">
        <v>64</v>
      </c>
      <c r="H57" s="66" t="s">
        <v>52</v>
      </c>
      <c r="I57" s="13" t="s">
        <v>1687</v>
      </c>
      <c r="J57" s="92">
        <v>22000000</v>
      </c>
      <c r="K57" s="92">
        <v>0</v>
      </c>
      <c r="L57" s="92">
        <v>0</v>
      </c>
      <c r="M57" s="92">
        <v>22000000</v>
      </c>
      <c r="N57" s="92"/>
      <c r="O57" s="92"/>
      <c r="P57" s="93"/>
      <c r="Q57" s="66" t="s">
        <v>623</v>
      </c>
      <c r="R57" s="66" t="s">
        <v>2117</v>
      </c>
      <c r="S57" s="66" t="s">
        <v>1894</v>
      </c>
      <c r="T57" s="13" t="s">
        <v>24</v>
      </c>
      <c r="U57" s="28"/>
      <c r="V57" s="66" t="s">
        <v>79</v>
      </c>
      <c r="W57" s="27"/>
    </row>
    <row r="58" spans="1:23" ht="17.25" customHeight="1">
      <c r="B58" s="11">
        <v>2026</v>
      </c>
      <c r="C58" s="66">
        <v>6</v>
      </c>
      <c r="D58" s="66" t="s">
        <v>14</v>
      </c>
      <c r="E58" s="28" t="s">
        <v>501</v>
      </c>
      <c r="F58" s="91" t="s">
        <v>45</v>
      </c>
      <c r="G58" s="66" t="s">
        <v>37</v>
      </c>
      <c r="H58" s="66" t="s">
        <v>50</v>
      </c>
      <c r="I58" s="13" t="s">
        <v>1685</v>
      </c>
      <c r="J58" s="96">
        <v>559405000</v>
      </c>
      <c r="K58" s="96">
        <v>0</v>
      </c>
      <c r="L58" s="96">
        <v>0</v>
      </c>
      <c r="M58" s="96">
        <f t="shared" ref="M58" si="3">SUM(J58:L58)</f>
        <v>559405000</v>
      </c>
      <c r="N58" s="96">
        <v>559405000</v>
      </c>
      <c r="O58" s="96">
        <v>559405000</v>
      </c>
      <c r="P58" s="193"/>
      <c r="Q58" s="13" t="s">
        <v>498</v>
      </c>
      <c r="R58" s="13" t="s">
        <v>499</v>
      </c>
      <c r="S58" s="13" t="s">
        <v>500</v>
      </c>
      <c r="T58" s="13" t="s">
        <v>24</v>
      </c>
      <c r="U58" s="28"/>
      <c r="V58" s="195"/>
      <c r="W58" s="14"/>
    </row>
    <row r="59" spans="1:23" s="3" customFormat="1" ht="17.25" customHeight="1">
      <c r="B59" s="11">
        <v>2026</v>
      </c>
      <c r="C59" s="11">
        <v>4</v>
      </c>
      <c r="D59" s="11" t="s">
        <v>14</v>
      </c>
      <c r="E59" s="11" t="s">
        <v>1898</v>
      </c>
      <c r="F59" s="141" t="s">
        <v>45</v>
      </c>
      <c r="G59" s="11" t="s">
        <v>16</v>
      </c>
      <c r="H59" s="11" t="s">
        <v>50</v>
      </c>
      <c r="I59" s="13" t="s">
        <v>1685</v>
      </c>
      <c r="J59" s="87">
        <v>131670000</v>
      </c>
      <c r="K59" s="87">
        <v>246268000</v>
      </c>
      <c r="L59" s="87"/>
      <c r="M59" s="87">
        <f>SUM(J59:L59)</f>
        <v>377938000</v>
      </c>
      <c r="N59" s="87">
        <v>131670000</v>
      </c>
      <c r="O59" s="87">
        <v>0</v>
      </c>
      <c r="P59" s="146"/>
      <c r="Q59" s="11" t="s">
        <v>1899</v>
      </c>
      <c r="R59" s="11" t="s">
        <v>1900</v>
      </c>
      <c r="S59" s="11" t="s">
        <v>1901</v>
      </c>
      <c r="T59" s="13" t="s">
        <v>24</v>
      </c>
      <c r="U59" s="13"/>
      <c r="V59" s="11"/>
      <c r="W59" s="27"/>
    </row>
    <row r="60" spans="1:23" s="3" customFormat="1" ht="17.25" customHeight="1">
      <c r="A60" s="144"/>
      <c r="B60" s="13">
        <v>2026</v>
      </c>
      <c r="C60" s="28">
        <v>4</v>
      </c>
      <c r="D60" s="28" t="s">
        <v>14</v>
      </c>
      <c r="E60" s="28" t="s">
        <v>1902</v>
      </c>
      <c r="F60" s="52" t="s">
        <v>45</v>
      </c>
      <c r="G60" s="28" t="s">
        <v>16</v>
      </c>
      <c r="H60" s="28" t="s">
        <v>52</v>
      </c>
      <c r="I60" s="13" t="s">
        <v>1687</v>
      </c>
      <c r="J60" s="29">
        <v>15000000</v>
      </c>
      <c r="K60" s="29">
        <v>0</v>
      </c>
      <c r="L60" s="29">
        <v>0</v>
      </c>
      <c r="M60" s="29">
        <v>15000000</v>
      </c>
      <c r="N60" s="29">
        <v>15000000</v>
      </c>
      <c r="O60" s="29" t="s">
        <v>308</v>
      </c>
      <c r="P60" s="35" t="s">
        <v>315</v>
      </c>
      <c r="Q60" s="28" t="s">
        <v>309</v>
      </c>
      <c r="R60" s="28" t="s">
        <v>390</v>
      </c>
      <c r="S60" s="28" t="s">
        <v>310</v>
      </c>
      <c r="T60" s="28" t="s">
        <v>24</v>
      </c>
      <c r="U60" s="28"/>
      <c r="V60" s="28" t="s">
        <v>1903</v>
      </c>
      <c r="W60" s="27"/>
    </row>
    <row r="61" spans="1:23" s="3" customFormat="1" ht="17.25" customHeight="1">
      <c r="A61" s="144"/>
      <c r="B61" s="13">
        <v>2026</v>
      </c>
      <c r="C61" s="28">
        <v>5</v>
      </c>
      <c r="D61" s="28" t="s">
        <v>14</v>
      </c>
      <c r="E61" s="28" t="s">
        <v>502</v>
      </c>
      <c r="F61" s="28" t="s">
        <v>45</v>
      </c>
      <c r="G61" s="28" t="s">
        <v>16</v>
      </c>
      <c r="H61" s="28" t="s">
        <v>52</v>
      </c>
      <c r="I61" s="13" t="s">
        <v>1687</v>
      </c>
      <c r="J61" s="30">
        <v>35000000</v>
      </c>
      <c r="K61" s="30">
        <v>0</v>
      </c>
      <c r="L61" s="30">
        <v>0</v>
      </c>
      <c r="M61" s="30">
        <v>35000000</v>
      </c>
      <c r="N61" s="30">
        <v>35000000</v>
      </c>
      <c r="O61" s="30">
        <v>0</v>
      </c>
      <c r="P61" s="35" t="s">
        <v>315</v>
      </c>
      <c r="Q61" s="28" t="s">
        <v>309</v>
      </c>
      <c r="R61" s="28" t="s">
        <v>390</v>
      </c>
      <c r="S61" s="28" t="s">
        <v>310</v>
      </c>
      <c r="T61" s="28" t="s">
        <v>24</v>
      </c>
      <c r="U61" s="28"/>
      <c r="V61" s="28" t="s">
        <v>1903</v>
      </c>
      <c r="W61" s="27"/>
    </row>
    <row r="62" spans="1:23" s="3" customFormat="1" ht="17.25" customHeight="1">
      <c r="B62" s="11">
        <v>2026</v>
      </c>
      <c r="C62" s="66">
        <v>6</v>
      </c>
      <c r="D62" s="66" t="s">
        <v>14</v>
      </c>
      <c r="E62" s="66" t="s">
        <v>1904</v>
      </c>
      <c r="F62" s="91" t="s">
        <v>45</v>
      </c>
      <c r="G62" s="66" t="s">
        <v>16</v>
      </c>
      <c r="H62" s="66" t="s">
        <v>50</v>
      </c>
      <c r="I62" s="13" t="s">
        <v>1688</v>
      </c>
      <c r="J62" s="74">
        <v>60000000</v>
      </c>
      <c r="K62" s="74">
        <v>25000000</v>
      </c>
      <c r="L62" s="74"/>
      <c r="M62" s="74">
        <f>SUM(J62:L62)</f>
        <v>85000000</v>
      </c>
      <c r="N62" s="74">
        <v>60000000</v>
      </c>
      <c r="O62" s="74">
        <v>0</v>
      </c>
      <c r="P62" s="93"/>
      <c r="Q62" s="66" t="s">
        <v>187</v>
      </c>
      <c r="R62" s="66" t="s">
        <v>579</v>
      </c>
      <c r="S62" s="66" t="s">
        <v>89</v>
      </c>
      <c r="T62" s="28" t="s">
        <v>24</v>
      </c>
      <c r="U62" s="28"/>
      <c r="V62" s="66"/>
      <c r="W62" s="27"/>
    </row>
    <row r="63" spans="1:23" s="3" customFormat="1" ht="17.25" customHeight="1">
      <c r="B63" s="66">
        <v>2026</v>
      </c>
      <c r="C63" s="66">
        <v>6</v>
      </c>
      <c r="D63" s="66" t="s">
        <v>14</v>
      </c>
      <c r="E63" s="66" t="s">
        <v>1905</v>
      </c>
      <c r="F63" s="91" t="s">
        <v>45</v>
      </c>
      <c r="G63" s="66" t="s">
        <v>16</v>
      </c>
      <c r="H63" s="66" t="s">
        <v>50</v>
      </c>
      <c r="I63" s="13" t="s">
        <v>1688</v>
      </c>
      <c r="J63" s="74">
        <v>85000000</v>
      </c>
      <c r="K63" s="74">
        <v>35000000</v>
      </c>
      <c r="L63" s="74"/>
      <c r="M63" s="74">
        <f>SUM(J63:L63)</f>
        <v>120000000</v>
      </c>
      <c r="N63" s="74">
        <v>85000000</v>
      </c>
      <c r="O63" s="74">
        <v>0</v>
      </c>
      <c r="P63" s="93"/>
      <c r="Q63" s="66" t="s">
        <v>187</v>
      </c>
      <c r="R63" s="66" t="s">
        <v>579</v>
      </c>
      <c r="S63" s="66" t="s">
        <v>89</v>
      </c>
      <c r="T63" s="28" t="s">
        <v>24</v>
      </c>
      <c r="U63" s="28"/>
      <c r="V63" s="66"/>
      <c r="W63" s="27"/>
    </row>
    <row r="64" spans="1:23" s="3" customFormat="1" ht="17.25" customHeight="1">
      <c r="B64" s="66">
        <v>2026</v>
      </c>
      <c r="C64" s="66">
        <v>6</v>
      </c>
      <c r="D64" s="66" t="s">
        <v>14</v>
      </c>
      <c r="E64" s="66" t="s">
        <v>1906</v>
      </c>
      <c r="F64" s="91" t="s">
        <v>45</v>
      </c>
      <c r="G64" s="66" t="s">
        <v>16</v>
      </c>
      <c r="H64" s="66" t="s">
        <v>50</v>
      </c>
      <c r="I64" s="13" t="s">
        <v>1688</v>
      </c>
      <c r="J64" s="74">
        <v>65000000</v>
      </c>
      <c r="K64" s="74">
        <v>30000000</v>
      </c>
      <c r="L64" s="74"/>
      <c r="M64" s="74">
        <f>SUM(J64:L64)</f>
        <v>95000000</v>
      </c>
      <c r="N64" s="74">
        <v>65000000</v>
      </c>
      <c r="O64" s="74">
        <v>0</v>
      </c>
      <c r="P64" s="93"/>
      <c r="Q64" s="66" t="s">
        <v>187</v>
      </c>
      <c r="R64" s="66" t="s">
        <v>579</v>
      </c>
      <c r="S64" s="66" t="s">
        <v>89</v>
      </c>
      <c r="T64" s="28" t="s">
        <v>24</v>
      </c>
      <c r="U64" s="28"/>
      <c r="V64" s="66"/>
      <c r="W64" s="27"/>
    </row>
    <row r="65" spans="2:23" ht="17.25" customHeight="1">
      <c r="B65" s="66">
        <v>2026</v>
      </c>
      <c r="C65" s="66">
        <v>4</v>
      </c>
      <c r="D65" s="66" t="s">
        <v>15</v>
      </c>
      <c r="E65" s="66" t="s">
        <v>2119</v>
      </c>
      <c r="F65" s="196" t="s">
        <v>45</v>
      </c>
      <c r="G65" s="196" t="s">
        <v>16</v>
      </c>
      <c r="H65" s="196" t="s">
        <v>50</v>
      </c>
      <c r="I65" s="196" t="s">
        <v>1685</v>
      </c>
      <c r="J65" s="30">
        <v>5108436000</v>
      </c>
      <c r="K65" s="30">
        <v>1835725000</v>
      </c>
      <c r="L65" s="92"/>
      <c r="M65" s="92">
        <f t="shared" ref="M65:M73" si="4">SUM(J65:L65)</f>
        <v>6944161000</v>
      </c>
      <c r="N65" s="30">
        <v>300000000</v>
      </c>
      <c r="O65" s="30">
        <v>300000000</v>
      </c>
      <c r="P65" s="93"/>
      <c r="Q65" s="66" t="s">
        <v>1913</v>
      </c>
      <c r="R65" s="28" t="s">
        <v>597</v>
      </c>
      <c r="S65" s="28" t="s">
        <v>598</v>
      </c>
      <c r="T65" s="28" t="s">
        <v>24</v>
      </c>
      <c r="U65" s="28"/>
      <c r="V65" s="66"/>
      <c r="W65" s="14"/>
    </row>
    <row r="66" spans="2:23" ht="17.25" customHeight="1">
      <c r="B66" s="13">
        <v>2026</v>
      </c>
      <c r="C66" s="28">
        <v>4</v>
      </c>
      <c r="D66" s="66" t="s">
        <v>15</v>
      </c>
      <c r="E66" s="66" t="s">
        <v>2120</v>
      </c>
      <c r="F66" s="196" t="s">
        <v>45</v>
      </c>
      <c r="G66" s="196" t="s">
        <v>16</v>
      </c>
      <c r="H66" s="196" t="s">
        <v>51</v>
      </c>
      <c r="I66" s="196" t="s">
        <v>1685</v>
      </c>
      <c r="J66" s="197">
        <v>4405000000</v>
      </c>
      <c r="K66" s="30">
        <v>850000000</v>
      </c>
      <c r="L66" s="92">
        <v>180000000</v>
      </c>
      <c r="M66" s="92">
        <f t="shared" si="4"/>
        <v>5435000000</v>
      </c>
      <c r="N66" s="30">
        <v>700000000</v>
      </c>
      <c r="O66" s="30">
        <v>5435000000</v>
      </c>
      <c r="P66" s="93"/>
      <c r="Q66" s="66" t="s">
        <v>2103</v>
      </c>
      <c r="R66" s="28" t="s">
        <v>624</v>
      </c>
      <c r="S66" s="28" t="s">
        <v>1094</v>
      </c>
      <c r="T66" s="28" t="s">
        <v>24</v>
      </c>
      <c r="U66" s="28"/>
      <c r="V66" s="66"/>
      <c r="W66" s="14"/>
    </row>
    <row r="67" spans="2:23" ht="17.25" customHeight="1">
      <c r="B67" s="13">
        <v>2026</v>
      </c>
      <c r="C67" s="28">
        <v>4</v>
      </c>
      <c r="D67" s="66" t="s">
        <v>15</v>
      </c>
      <c r="E67" s="66" t="s">
        <v>2121</v>
      </c>
      <c r="F67" s="196" t="s">
        <v>45</v>
      </c>
      <c r="G67" s="196" t="s">
        <v>16</v>
      </c>
      <c r="H67" s="196" t="s">
        <v>51</v>
      </c>
      <c r="I67" s="196" t="s">
        <v>1685</v>
      </c>
      <c r="J67" s="197">
        <v>3730782000</v>
      </c>
      <c r="K67" s="30">
        <v>1156026000</v>
      </c>
      <c r="L67" s="30">
        <v>287696000</v>
      </c>
      <c r="M67" s="92">
        <f t="shared" si="4"/>
        <v>5174504000</v>
      </c>
      <c r="N67" s="30">
        <v>800000000</v>
      </c>
      <c r="O67" s="30">
        <v>5174504000</v>
      </c>
      <c r="P67" s="93"/>
      <c r="Q67" s="66" t="s">
        <v>2103</v>
      </c>
      <c r="R67" s="28" t="s">
        <v>468</v>
      </c>
      <c r="S67" s="28" t="s">
        <v>469</v>
      </c>
      <c r="T67" s="28" t="s">
        <v>24</v>
      </c>
      <c r="U67" s="28"/>
      <c r="V67" s="66"/>
      <c r="W67" s="14"/>
    </row>
    <row r="68" spans="2:23" ht="17.25" customHeight="1">
      <c r="B68" s="13">
        <v>2026</v>
      </c>
      <c r="C68" s="28">
        <v>5</v>
      </c>
      <c r="D68" s="66" t="s">
        <v>15</v>
      </c>
      <c r="E68" s="66" t="s">
        <v>2122</v>
      </c>
      <c r="F68" s="196" t="s">
        <v>45</v>
      </c>
      <c r="G68" s="196" t="s">
        <v>16</v>
      </c>
      <c r="H68" s="196" t="s">
        <v>50</v>
      </c>
      <c r="I68" s="196" t="s">
        <v>1684</v>
      </c>
      <c r="J68" s="30">
        <v>22734690000</v>
      </c>
      <c r="K68" s="30">
        <v>13217682000</v>
      </c>
      <c r="L68" s="30">
        <v>0</v>
      </c>
      <c r="M68" s="92">
        <f t="shared" si="4"/>
        <v>35952372000</v>
      </c>
      <c r="N68" s="30">
        <v>1000000000</v>
      </c>
      <c r="O68" s="30">
        <v>35952372000</v>
      </c>
      <c r="P68" s="93"/>
      <c r="Q68" s="66" t="s">
        <v>1868</v>
      </c>
      <c r="R68" s="28" t="s">
        <v>503</v>
      </c>
      <c r="S68" s="28" t="s">
        <v>504</v>
      </c>
      <c r="T68" s="28" t="s">
        <v>44</v>
      </c>
      <c r="U68" s="28"/>
      <c r="V68" s="66"/>
      <c r="W68" s="14"/>
    </row>
    <row r="69" spans="2:23" ht="17.25" customHeight="1">
      <c r="B69" s="13">
        <v>2026</v>
      </c>
      <c r="C69" s="28">
        <v>4</v>
      </c>
      <c r="D69" s="196" t="s">
        <v>14</v>
      </c>
      <c r="E69" s="66" t="s">
        <v>2123</v>
      </c>
      <c r="F69" s="198" t="s">
        <v>45</v>
      </c>
      <c r="G69" s="196" t="s">
        <v>16</v>
      </c>
      <c r="H69" s="196" t="s">
        <v>52</v>
      </c>
      <c r="I69" s="196" t="s">
        <v>1686</v>
      </c>
      <c r="J69" s="30">
        <v>180000000</v>
      </c>
      <c r="K69" s="30">
        <v>110000000</v>
      </c>
      <c r="L69" s="30">
        <v>10000000</v>
      </c>
      <c r="M69" s="92">
        <f t="shared" si="4"/>
        <v>300000000</v>
      </c>
      <c r="N69" s="30">
        <v>300000000</v>
      </c>
      <c r="O69" s="87">
        <v>0</v>
      </c>
      <c r="P69" s="93"/>
      <c r="Q69" s="66" t="s">
        <v>2103</v>
      </c>
      <c r="R69" s="28" t="s">
        <v>468</v>
      </c>
      <c r="S69" s="28" t="s">
        <v>469</v>
      </c>
      <c r="T69" s="28" t="s">
        <v>24</v>
      </c>
      <c r="U69" s="28"/>
      <c r="V69" s="28" t="s">
        <v>1903</v>
      </c>
      <c r="W69" s="14"/>
    </row>
    <row r="70" spans="2:23" ht="17.25" customHeight="1">
      <c r="B70" s="66">
        <v>2026</v>
      </c>
      <c r="C70" s="66">
        <v>6</v>
      </c>
      <c r="D70" s="196" t="s">
        <v>14</v>
      </c>
      <c r="E70" s="66" t="s">
        <v>2124</v>
      </c>
      <c r="F70" s="198" t="s">
        <v>45</v>
      </c>
      <c r="G70" s="196" t="s">
        <v>16</v>
      </c>
      <c r="H70" s="196" t="s">
        <v>52</v>
      </c>
      <c r="I70" s="196" t="s">
        <v>1686</v>
      </c>
      <c r="J70" s="30">
        <v>120000000</v>
      </c>
      <c r="K70" s="30">
        <v>70000000</v>
      </c>
      <c r="L70" s="30">
        <v>10000000</v>
      </c>
      <c r="M70" s="92">
        <f t="shared" si="4"/>
        <v>200000000</v>
      </c>
      <c r="N70" s="30">
        <v>200000000</v>
      </c>
      <c r="O70" s="87">
        <v>0</v>
      </c>
      <c r="P70" s="93"/>
      <c r="Q70" s="28" t="s">
        <v>392</v>
      </c>
      <c r="R70" s="28" t="s">
        <v>393</v>
      </c>
      <c r="S70" s="28" t="s">
        <v>394</v>
      </c>
      <c r="T70" s="28" t="s">
        <v>24</v>
      </c>
      <c r="U70" s="28"/>
      <c r="V70" s="28" t="s">
        <v>1903</v>
      </c>
      <c r="W70" s="14"/>
    </row>
    <row r="71" spans="2:23" ht="17.25" customHeight="1">
      <c r="B71" s="13">
        <v>2026</v>
      </c>
      <c r="C71" s="28">
        <v>5</v>
      </c>
      <c r="D71" s="196" t="s">
        <v>14</v>
      </c>
      <c r="E71" s="66" t="s">
        <v>2125</v>
      </c>
      <c r="F71" s="198" t="s">
        <v>45</v>
      </c>
      <c r="G71" s="196" t="s">
        <v>16</v>
      </c>
      <c r="H71" s="196" t="s">
        <v>52</v>
      </c>
      <c r="I71" s="196" t="s">
        <v>1687</v>
      </c>
      <c r="J71" s="30">
        <v>50000000</v>
      </c>
      <c r="K71" s="92"/>
      <c r="L71" s="92"/>
      <c r="M71" s="92">
        <f t="shared" si="4"/>
        <v>50000000</v>
      </c>
      <c r="N71" s="30">
        <v>50000000</v>
      </c>
      <c r="O71" s="87">
        <v>0</v>
      </c>
      <c r="P71" s="93"/>
      <c r="Q71" s="66" t="s">
        <v>1966</v>
      </c>
      <c r="R71" s="28" t="s">
        <v>1120</v>
      </c>
      <c r="S71" s="28" t="s">
        <v>391</v>
      </c>
      <c r="T71" s="28" t="s">
        <v>24</v>
      </c>
      <c r="U71" s="28"/>
      <c r="V71" s="28" t="s">
        <v>1903</v>
      </c>
      <c r="W71" s="14"/>
    </row>
    <row r="72" spans="2:23" ht="17.25" customHeight="1">
      <c r="B72" s="13">
        <v>2026</v>
      </c>
      <c r="C72" s="28">
        <v>5</v>
      </c>
      <c r="D72" s="196" t="s">
        <v>14</v>
      </c>
      <c r="E72" s="66" t="s">
        <v>2126</v>
      </c>
      <c r="F72" s="198" t="s">
        <v>45</v>
      </c>
      <c r="G72" s="196" t="s">
        <v>16</v>
      </c>
      <c r="H72" s="196" t="s">
        <v>52</v>
      </c>
      <c r="I72" s="196" t="s">
        <v>1687</v>
      </c>
      <c r="J72" s="30">
        <v>20000000</v>
      </c>
      <c r="K72" s="92"/>
      <c r="L72" s="92"/>
      <c r="M72" s="92">
        <f t="shared" si="4"/>
        <v>20000000</v>
      </c>
      <c r="N72" s="30">
        <v>20000000</v>
      </c>
      <c r="O72" s="87">
        <v>0</v>
      </c>
      <c r="P72" s="93"/>
      <c r="Q72" s="28" t="s">
        <v>302</v>
      </c>
      <c r="R72" s="28" t="s">
        <v>1120</v>
      </c>
      <c r="S72" s="28" t="s">
        <v>391</v>
      </c>
      <c r="T72" s="28" t="s">
        <v>24</v>
      </c>
      <c r="U72" s="28"/>
      <c r="V72" s="28" t="s">
        <v>1903</v>
      </c>
      <c r="W72" s="14"/>
    </row>
    <row r="73" spans="2:23" ht="17.25" customHeight="1">
      <c r="B73" s="13">
        <v>2026</v>
      </c>
      <c r="C73" s="28">
        <v>4</v>
      </c>
      <c r="D73" s="196" t="s">
        <v>14</v>
      </c>
      <c r="E73" s="66" t="s">
        <v>2127</v>
      </c>
      <c r="F73" s="196" t="s">
        <v>45</v>
      </c>
      <c r="G73" s="196" t="s">
        <v>64</v>
      </c>
      <c r="H73" s="196" t="s">
        <v>52</v>
      </c>
      <c r="I73" s="196" t="s">
        <v>1687</v>
      </c>
      <c r="J73" s="30">
        <v>10000000</v>
      </c>
      <c r="K73" s="92"/>
      <c r="L73" s="92"/>
      <c r="M73" s="92">
        <f t="shared" si="4"/>
        <v>10000000</v>
      </c>
      <c r="N73" s="30">
        <v>10000000</v>
      </c>
      <c r="O73" s="87">
        <v>0</v>
      </c>
      <c r="P73" s="93"/>
      <c r="Q73" s="28" t="s">
        <v>377</v>
      </c>
      <c r="R73" s="28" t="s">
        <v>1147</v>
      </c>
      <c r="S73" s="28" t="s">
        <v>1148</v>
      </c>
      <c r="T73" s="28" t="s">
        <v>24</v>
      </c>
      <c r="U73" s="28"/>
      <c r="V73" s="28" t="s">
        <v>1903</v>
      </c>
      <c r="W73" s="14"/>
    </row>
    <row r="74" spans="2:23" ht="17.25" customHeight="1">
      <c r="B74" s="11">
        <v>2026</v>
      </c>
      <c r="C74" s="11">
        <v>4</v>
      </c>
      <c r="D74" s="11" t="s">
        <v>14</v>
      </c>
      <c r="E74" s="11" t="s">
        <v>2136</v>
      </c>
      <c r="F74" s="141" t="s">
        <v>71</v>
      </c>
      <c r="G74" s="11" t="s">
        <v>64</v>
      </c>
      <c r="H74" s="11" t="s">
        <v>51</v>
      </c>
      <c r="I74" s="13" t="s">
        <v>1685</v>
      </c>
      <c r="J74" s="72">
        <v>70000000</v>
      </c>
      <c r="K74" s="72"/>
      <c r="L74" s="72"/>
      <c r="M74" s="72">
        <f t="shared" ref="M74:M88" si="5">SUM(J74:L74)</f>
        <v>70000000</v>
      </c>
      <c r="N74" s="72"/>
      <c r="O74" s="72"/>
      <c r="P74" s="146"/>
      <c r="Q74" s="11" t="s">
        <v>2137</v>
      </c>
      <c r="R74" s="11" t="s">
        <v>2138</v>
      </c>
      <c r="S74" s="11" t="s">
        <v>1150</v>
      </c>
      <c r="T74" s="28" t="s">
        <v>24</v>
      </c>
      <c r="U74" s="13"/>
      <c r="V74" s="11"/>
      <c r="W74" s="14"/>
    </row>
    <row r="75" spans="2:23" ht="17.25" customHeight="1">
      <c r="B75" s="11">
        <v>2026</v>
      </c>
      <c r="C75" s="66">
        <v>4</v>
      </c>
      <c r="D75" s="66" t="s">
        <v>14</v>
      </c>
      <c r="E75" s="11" t="s">
        <v>2139</v>
      </c>
      <c r="F75" s="141" t="s">
        <v>71</v>
      </c>
      <c r="G75" s="11" t="s">
        <v>64</v>
      </c>
      <c r="H75" s="66" t="s">
        <v>51</v>
      </c>
      <c r="I75" s="13" t="s">
        <v>1685</v>
      </c>
      <c r="J75" s="74">
        <v>70000000</v>
      </c>
      <c r="K75" s="74"/>
      <c r="L75" s="74"/>
      <c r="M75" s="74">
        <f t="shared" si="5"/>
        <v>70000000</v>
      </c>
      <c r="N75" s="74"/>
      <c r="O75" s="74"/>
      <c r="P75" s="93"/>
      <c r="Q75" s="11" t="s">
        <v>2137</v>
      </c>
      <c r="R75" s="11" t="s">
        <v>2138</v>
      </c>
      <c r="S75" s="66" t="s">
        <v>1150</v>
      </c>
      <c r="T75" s="28" t="s">
        <v>24</v>
      </c>
      <c r="U75" s="28"/>
      <c r="V75" s="66"/>
      <c r="W75" s="14"/>
    </row>
    <row r="76" spans="2:23" ht="17.25" customHeight="1">
      <c r="B76" s="11">
        <v>2026</v>
      </c>
      <c r="C76" s="66">
        <v>4</v>
      </c>
      <c r="D76" s="66" t="s">
        <v>14</v>
      </c>
      <c r="E76" s="11" t="s">
        <v>2140</v>
      </c>
      <c r="F76" s="141" t="s">
        <v>71</v>
      </c>
      <c r="G76" s="11" t="s">
        <v>64</v>
      </c>
      <c r="H76" s="66" t="s">
        <v>51</v>
      </c>
      <c r="I76" s="13" t="s">
        <v>1685</v>
      </c>
      <c r="J76" s="74">
        <v>60000000</v>
      </c>
      <c r="K76" s="74"/>
      <c r="L76" s="74"/>
      <c r="M76" s="74">
        <f t="shared" si="5"/>
        <v>60000000</v>
      </c>
      <c r="N76" s="74"/>
      <c r="O76" s="74"/>
      <c r="P76" s="93"/>
      <c r="Q76" s="11" t="s">
        <v>2137</v>
      </c>
      <c r="R76" s="11" t="s">
        <v>2138</v>
      </c>
      <c r="S76" s="66" t="s">
        <v>1150</v>
      </c>
      <c r="T76" s="28" t="s">
        <v>24</v>
      </c>
      <c r="U76" s="28"/>
      <c r="V76" s="66"/>
      <c r="W76" s="14"/>
    </row>
    <row r="77" spans="2:23" ht="17.25" customHeight="1">
      <c r="B77" s="11">
        <v>2026</v>
      </c>
      <c r="C77" s="11">
        <v>4</v>
      </c>
      <c r="D77" s="11" t="s">
        <v>14</v>
      </c>
      <c r="E77" s="11" t="s">
        <v>2148</v>
      </c>
      <c r="F77" s="141" t="s">
        <v>2141</v>
      </c>
      <c r="G77" s="11" t="s">
        <v>38</v>
      </c>
      <c r="H77" s="11" t="s">
        <v>50</v>
      </c>
      <c r="I77" s="13" t="s">
        <v>2149</v>
      </c>
      <c r="J77" s="72">
        <v>316580000</v>
      </c>
      <c r="K77" s="72">
        <v>0</v>
      </c>
      <c r="L77" s="72">
        <v>0</v>
      </c>
      <c r="M77" s="72">
        <f t="shared" si="5"/>
        <v>316580000</v>
      </c>
      <c r="N77" s="72">
        <v>0</v>
      </c>
      <c r="O77" s="72">
        <f t="shared" ref="O77:O87" si="6">J77</f>
        <v>316580000</v>
      </c>
      <c r="P77" s="146"/>
      <c r="Q77" s="11" t="s">
        <v>2143</v>
      </c>
      <c r="R77" s="11" t="s">
        <v>2150</v>
      </c>
      <c r="S77" s="11" t="s">
        <v>2151</v>
      </c>
      <c r="T77" s="13" t="s">
        <v>24</v>
      </c>
      <c r="U77" s="13"/>
      <c r="V77" s="11"/>
      <c r="W77" s="14"/>
    </row>
    <row r="78" spans="2:23" ht="17.25" customHeight="1">
      <c r="B78" s="11">
        <v>2026</v>
      </c>
      <c r="C78" s="11">
        <v>4</v>
      </c>
      <c r="D78" s="11" t="s">
        <v>14</v>
      </c>
      <c r="E78" s="11" t="s">
        <v>2152</v>
      </c>
      <c r="F78" s="141" t="s">
        <v>2141</v>
      </c>
      <c r="G78" s="11" t="s">
        <v>38</v>
      </c>
      <c r="H78" s="11" t="s">
        <v>50</v>
      </c>
      <c r="I78" s="13" t="s">
        <v>2149</v>
      </c>
      <c r="J78" s="72">
        <v>296028000</v>
      </c>
      <c r="K78" s="72">
        <v>0</v>
      </c>
      <c r="L78" s="72">
        <v>0</v>
      </c>
      <c r="M78" s="72">
        <f t="shared" si="5"/>
        <v>296028000</v>
      </c>
      <c r="N78" s="72">
        <v>0</v>
      </c>
      <c r="O78" s="72">
        <f t="shared" si="6"/>
        <v>296028000</v>
      </c>
      <c r="P78" s="146"/>
      <c r="Q78" s="11" t="s">
        <v>2143</v>
      </c>
      <c r="R78" s="11" t="s">
        <v>2150</v>
      </c>
      <c r="S78" s="11" t="s">
        <v>2151</v>
      </c>
      <c r="T78" s="13" t="s">
        <v>24</v>
      </c>
      <c r="U78" s="13"/>
      <c r="V78" s="11"/>
      <c r="W78" s="14"/>
    </row>
    <row r="79" spans="2:23" ht="17.25" customHeight="1">
      <c r="B79" s="11">
        <v>2026</v>
      </c>
      <c r="C79" s="11">
        <v>4</v>
      </c>
      <c r="D79" s="11" t="s">
        <v>14</v>
      </c>
      <c r="E79" s="11" t="s">
        <v>2153</v>
      </c>
      <c r="F79" s="141" t="s">
        <v>2141</v>
      </c>
      <c r="G79" s="11" t="s">
        <v>38</v>
      </c>
      <c r="H79" s="11" t="s">
        <v>50</v>
      </c>
      <c r="I79" s="13" t="s">
        <v>2149</v>
      </c>
      <c r="J79" s="72">
        <v>289571000</v>
      </c>
      <c r="K79" s="72">
        <v>0</v>
      </c>
      <c r="L79" s="72">
        <v>0</v>
      </c>
      <c r="M79" s="72">
        <f t="shared" si="5"/>
        <v>289571000</v>
      </c>
      <c r="N79" s="72">
        <v>0</v>
      </c>
      <c r="O79" s="72">
        <f t="shared" si="6"/>
        <v>289571000</v>
      </c>
      <c r="P79" s="146"/>
      <c r="Q79" s="11" t="s">
        <v>2143</v>
      </c>
      <c r="R79" s="11" t="s">
        <v>2154</v>
      </c>
      <c r="S79" s="11" t="s">
        <v>2155</v>
      </c>
      <c r="T79" s="13" t="s">
        <v>24</v>
      </c>
      <c r="U79" s="13"/>
      <c r="V79" s="11"/>
      <c r="W79" s="14"/>
    </row>
    <row r="80" spans="2:23" ht="17.25" customHeight="1">
      <c r="B80" s="11">
        <v>2026</v>
      </c>
      <c r="C80" s="11">
        <v>4</v>
      </c>
      <c r="D80" s="11" t="s">
        <v>14</v>
      </c>
      <c r="E80" s="11" t="s">
        <v>2156</v>
      </c>
      <c r="F80" s="141" t="s">
        <v>2141</v>
      </c>
      <c r="G80" s="11" t="s">
        <v>38</v>
      </c>
      <c r="H80" s="11" t="s">
        <v>50</v>
      </c>
      <c r="I80" s="13" t="s">
        <v>2149</v>
      </c>
      <c r="J80" s="72">
        <v>308751000</v>
      </c>
      <c r="K80" s="72">
        <v>0</v>
      </c>
      <c r="L80" s="72">
        <v>0</v>
      </c>
      <c r="M80" s="72">
        <f t="shared" si="5"/>
        <v>308751000</v>
      </c>
      <c r="N80" s="72">
        <v>0</v>
      </c>
      <c r="O80" s="72">
        <f t="shared" si="6"/>
        <v>308751000</v>
      </c>
      <c r="P80" s="146"/>
      <c r="Q80" s="11" t="s">
        <v>2143</v>
      </c>
      <c r="R80" s="11" t="s">
        <v>2154</v>
      </c>
      <c r="S80" s="11" t="s">
        <v>2155</v>
      </c>
      <c r="T80" s="13" t="s">
        <v>24</v>
      </c>
      <c r="U80" s="13"/>
      <c r="V80" s="11"/>
      <c r="W80" s="14"/>
    </row>
    <row r="81" spans="2:23" ht="17.25" customHeight="1">
      <c r="B81" s="11">
        <v>2026</v>
      </c>
      <c r="C81" s="11">
        <v>4</v>
      </c>
      <c r="D81" s="11" t="s">
        <v>14</v>
      </c>
      <c r="E81" s="11" t="s">
        <v>2157</v>
      </c>
      <c r="F81" s="141" t="s">
        <v>2141</v>
      </c>
      <c r="G81" s="11" t="s">
        <v>38</v>
      </c>
      <c r="H81" s="11" t="s">
        <v>50</v>
      </c>
      <c r="I81" s="13" t="s">
        <v>2149</v>
      </c>
      <c r="J81" s="72">
        <v>287376000</v>
      </c>
      <c r="K81" s="72">
        <v>0</v>
      </c>
      <c r="L81" s="72">
        <v>0</v>
      </c>
      <c r="M81" s="72">
        <f t="shared" si="5"/>
        <v>287376000</v>
      </c>
      <c r="N81" s="72">
        <v>0</v>
      </c>
      <c r="O81" s="72">
        <f t="shared" si="6"/>
        <v>287376000</v>
      </c>
      <c r="P81" s="146"/>
      <c r="Q81" s="11" t="s">
        <v>2143</v>
      </c>
      <c r="R81" s="11" t="s">
        <v>2154</v>
      </c>
      <c r="S81" s="11" t="s">
        <v>2155</v>
      </c>
      <c r="T81" s="13" t="s">
        <v>24</v>
      </c>
      <c r="U81" s="13"/>
      <c r="V81" s="11"/>
      <c r="W81" s="14"/>
    </row>
    <row r="82" spans="2:23" ht="17.25" customHeight="1">
      <c r="B82" s="11">
        <v>2026</v>
      </c>
      <c r="C82" s="11">
        <v>4</v>
      </c>
      <c r="D82" s="11" t="s">
        <v>14</v>
      </c>
      <c r="E82" s="11" t="s">
        <v>2158</v>
      </c>
      <c r="F82" s="141" t="s">
        <v>2141</v>
      </c>
      <c r="G82" s="11" t="s">
        <v>38</v>
      </c>
      <c r="H82" s="11" t="s">
        <v>50</v>
      </c>
      <c r="I82" s="13" t="s">
        <v>2149</v>
      </c>
      <c r="J82" s="72">
        <v>297052000</v>
      </c>
      <c r="K82" s="72">
        <v>0</v>
      </c>
      <c r="L82" s="72">
        <v>0</v>
      </c>
      <c r="M82" s="72">
        <f t="shared" si="5"/>
        <v>297052000</v>
      </c>
      <c r="N82" s="72">
        <v>0</v>
      </c>
      <c r="O82" s="72">
        <f t="shared" si="6"/>
        <v>297052000</v>
      </c>
      <c r="P82" s="146"/>
      <c r="Q82" s="11" t="s">
        <v>2143</v>
      </c>
      <c r="R82" s="11" t="s">
        <v>2150</v>
      </c>
      <c r="S82" s="11" t="s">
        <v>2151</v>
      </c>
      <c r="T82" s="13" t="s">
        <v>24</v>
      </c>
      <c r="U82" s="13"/>
      <c r="V82" s="11"/>
      <c r="W82" s="14"/>
    </row>
    <row r="83" spans="2:23" ht="17.25" customHeight="1">
      <c r="B83" s="11">
        <v>2026</v>
      </c>
      <c r="C83" s="11">
        <v>4</v>
      </c>
      <c r="D83" s="11" t="s">
        <v>14</v>
      </c>
      <c r="E83" s="11" t="s">
        <v>2159</v>
      </c>
      <c r="F83" s="141" t="s">
        <v>2141</v>
      </c>
      <c r="G83" s="11" t="s">
        <v>38</v>
      </c>
      <c r="H83" s="11" t="s">
        <v>50</v>
      </c>
      <c r="I83" s="13" t="s">
        <v>2149</v>
      </c>
      <c r="J83" s="72">
        <v>307018000</v>
      </c>
      <c r="K83" s="72">
        <v>0</v>
      </c>
      <c r="L83" s="72">
        <v>0</v>
      </c>
      <c r="M83" s="72">
        <f t="shared" si="5"/>
        <v>307018000</v>
      </c>
      <c r="N83" s="72">
        <v>0</v>
      </c>
      <c r="O83" s="72">
        <f t="shared" si="6"/>
        <v>307018000</v>
      </c>
      <c r="P83" s="146"/>
      <c r="Q83" s="11" t="s">
        <v>2143</v>
      </c>
      <c r="R83" s="11" t="s">
        <v>2150</v>
      </c>
      <c r="S83" s="11" t="s">
        <v>2151</v>
      </c>
      <c r="T83" s="13" t="s">
        <v>24</v>
      </c>
      <c r="U83" s="13"/>
      <c r="V83" s="11"/>
      <c r="W83" s="14"/>
    </row>
    <row r="84" spans="2:23" ht="17.25" customHeight="1">
      <c r="B84" s="11">
        <v>2026</v>
      </c>
      <c r="C84" s="11">
        <v>4</v>
      </c>
      <c r="D84" s="11" t="s">
        <v>14</v>
      </c>
      <c r="E84" s="11" t="s">
        <v>2160</v>
      </c>
      <c r="F84" s="141" t="s">
        <v>2141</v>
      </c>
      <c r="G84" s="11" t="s">
        <v>38</v>
      </c>
      <c r="H84" s="11" t="s">
        <v>50</v>
      </c>
      <c r="I84" s="13" t="s">
        <v>2149</v>
      </c>
      <c r="J84" s="72">
        <v>308896000</v>
      </c>
      <c r="K84" s="72">
        <v>0</v>
      </c>
      <c r="L84" s="72">
        <v>0</v>
      </c>
      <c r="M84" s="72">
        <f t="shared" si="5"/>
        <v>308896000</v>
      </c>
      <c r="N84" s="72">
        <v>0</v>
      </c>
      <c r="O84" s="72">
        <f t="shared" si="6"/>
        <v>308896000</v>
      </c>
      <c r="P84" s="146"/>
      <c r="Q84" s="11" t="s">
        <v>2143</v>
      </c>
      <c r="R84" s="11" t="s">
        <v>2150</v>
      </c>
      <c r="S84" s="11" t="s">
        <v>2151</v>
      </c>
      <c r="T84" s="13" t="s">
        <v>24</v>
      </c>
      <c r="U84" s="13"/>
      <c r="V84" s="11"/>
      <c r="W84" s="14"/>
    </row>
    <row r="85" spans="2:23" ht="17.25" customHeight="1">
      <c r="B85" s="11">
        <v>2026</v>
      </c>
      <c r="C85" s="11">
        <v>4</v>
      </c>
      <c r="D85" s="11" t="s">
        <v>14</v>
      </c>
      <c r="E85" s="11" t="s">
        <v>2161</v>
      </c>
      <c r="F85" s="141" t="s">
        <v>2141</v>
      </c>
      <c r="G85" s="11" t="s">
        <v>38</v>
      </c>
      <c r="H85" s="11" t="s">
        <v>50</v>
      </c>
      <c r="I85" s="13" t="s">
        <v>2149</v>
      </c>
      <c r="J85" s="72">
        <v>305356000</v>
      </c>
      <c r="K85" s="72">
        <v>0</v>
      </c>
      <c r="L85" s="72">
        <v>0</v>
      </c>
      <c r="M85" s="72">
        <f t="shared" si="5"/>
        <v>305356000</v>
      </c>
      <c r="N85" s="72">
        <v>0</v>
      </c>
      <c r="O85" s="72">
        <f t="shared" si="6"/>
        <v>305356000</v>
      </c>
      <c r="P85" s="146"/>
      <c r="Q85" s="11" t="s">
        <v>2143</v>
      </c>
      <c r="R85" s="11" t="s">
        <v>2162</v>
      </c>
      <c r="S85" s="11" t="s">
        <v>2163</v>
      </c>
      <c r="T85" s="13" t="s">
        <v>24</v>
      </c>
      <c r="U85" s="13"/>
      <c r="V85" s="11"/>
      <c r="W85" s="14"/>
    </row>
    <row r="86" spans="2:23" ht="17.25" customHeight="1">
      <c r="B86" s="11">
        <v>2026</v>
      </c>
      <c r="C86" s="11">
        <v>4</v>
      </c>
      <c r="D86" s="11" t="s">
        <v>14</v>
      </c>
      <c r="E86" s="11" t="s">
        <v>2164</v>
      </c>
      <c r="F86" s="141" t="s">
        <v>2141</v>
      </c>
      <c r="G86" s="11" t="s">
        <v>38</v>
      </c>
      <c r="H86" s="11" t="s">
        <v>50</v>
      </c>
      <c r="I86" s="13" t="s">
        <v>2149</v>
      </c>
      <c r="J86" s="72">
        <v>265319000</v>
      </c>
      <c r="K86" s="72">
        <v>0</v>
      </c>
      <c r="L86" s="72">
        <v>0</v>
      </c>
      <c r="M86" s="72">
        <f t="shared" si="5"/>
        <v>265319000</v>
      </c>
      <c r="N86" s="72">
        <v>0</v>
      </c>
      <c r="O86" s="72">
        <f t="shared" si="6"/>
        <v>265319000</v>
      </c>
      <c r="P86" s="146"/>
      <c r="Q86" s="11" t="s">
        <v>2143</v>
      </c>
      <c r="R86" s="11" t="s">
        <v>2162</v>
      </c>
      <c r="S86" s="11" t="s">
        <v>2163</v>
      </c>
      <c r="T86" s="13" t="s">
        <v>24</v>
      </c>
      <c r="U86" s="13"/>
      <c r="V86" s="11"/>
      <c r="W86" s="14"/>
    </row>
    <row r="87" spans="2:23" ht="17.25" customHeight="1">
      <c r="B87" s="11">
        <v>2026</v>
      </c>
      <c r="C87" s="11">
        <v>4</v>
      </c>
      <c r="D87" s="11" t="s">
        <v>14</v>
      </c>
      <c r="E87" s="11" t="s">
        <v>2165</v>
      </c>
      <c r="F87" s="141" t="s">
        <v>2141</v>
      </c>
      <c r="G87" s="11" t="s">
        <v>38</v>
      </c>
      <c r="H87" s="11" t="s">
        <v>50</v>
      </c>
      <c r="I87" s="13" t="s">
        <v>2149</v>
      </c>
      <c r="J87" s="72">
        <v>264321000</v>
      </c>
      <c r="K87" s="72">
        <v>0</v>
      </c>
      <c r="L87" s="72">
        <v>0</v>
      </c>
      <c r="M87" s="72">
        <f t="shared" si="5"/>
        <v>264321000</v>
      </c>
      <c r="N87" s="72">
        <v>0</v>
      </c>
      <c r="O87" s="72">
        <f t="shared" si="6"/>
        <v>264321000</v>
      </c>
      <c r="P87" s="146"/>
      <c r="Q87" s="11" t="s">
        <v>2143</v>
      </c>
      <c r="R87" s="11" t="s">
        <v>2162</v>
      </c>
      <c r="S87" s="11" t="s">
        <v>2163</v>
      </c>
      <c r="T87" s="13" t="s">
        <v>24</v>
      </c>
      <c r="U87" s="13"/>
      <c r="V87" s="11"/>
      <c r="W87" s="14"/>
    </row>
    <row r="88" spans="2:23" ht="17.25" customHeight="1">
      <c r="B88" s="11">
        <v>2026</v>
      </c>
      <c r="C88" s="11">
        <v>5</v>
      </c>
      <c r="D88" s="11" t="s">
        <v>14</v>
      </c>
      <c r="E88" s="11" t="s">
        <v>2166</v>
      </c>
      <c r="F88" s="141" t="s">
        <v>2141</v>
      </c>
      <c r="G88" s="11" t="s">
        <v>2167</v>
      </c>
      <c r="H88" s="11" t="s">
        <v>51</v>
      </c>
      <c r="I88" s="13" t="s">
        <v>2146</v>
      </c>
      <c r="J88" s="72">
        <v>80000000</v>
      </c>
      <c r="K88" s="72">
        <v>0</v>
      </c>
      <c r="L88" s="72">
        <v>0</v>
      </c>
      <c r="M88" s="72">
        <f t="shared" si="5"/>
        <v>80000000</v>
      </c>
      <c r="N88" s="72">
        <v>0</v>
      </c>
      <c r="O88" s="72">
        <v>0</v>
      </c>
      <c r="P88" s="146"/>
      <c r="Q88" s="11" t="s">
        <v>2143</v>
      </c>
      <c r="R88" s="11" t="s">
        <v>2162</v>
      </c>
      <c r="S88" s="11" t="s">
        <v>2163</v>
      </c>
      <c r="T88" s="13" t="s">
        <v>24</v>
      </c>
      <c r="U88" s="13"/>
      <c r="V88" s="11"/>
      <c r="W88" s="14"/>
    </row>
    <row r="89" spans="2:23" ht="17.25" customHeight="1">
      <c r="B89" s="11">
        <v>2026</v>
      </c>
      <c r="C89" s="11">
        <v>4</v>
      </c>
      <c r="D89" s="11" t="s">
        <v>14</v>
      </c>
      <c r="E89" s="11" t="s">
        <v>2168</v>
      </c>
      <c r="F89" s="141" t="s">
        <v>2141</v>
      </c>
      <c r="G89" s="11" t="s">
        <v>64</v>
      </c>
      <c r="H89" s="11" t="s">
        <v>51</v>
      </c>
      <c r="I89" s="13" t="s">
        <v>2146</v>
      </c>
      <c r="J89" s="72">
        <v>114378000</v>
      </c>
      <c r="K89" s="72">
        <v>0</v>
      </c>
      <c r="L89" s="72">
        <v>0</v>
      </c>
      <c r="M89" s="72">
        <v>114378000</v>
      </c>
      <c r="N89" s="72">
        <v>0</v>
      </c>
      <c r="O89" s="72">
        <v>114378000</v>
      </c>
      <c r="P89" s="146"/>
      <c r="Q89" s="11" t="s">
        <v>2143</v>
      </c>
      <c r="R89" s="11" t="s">
        <v>2169</v>
      </c>
      <c r="S89" s="11" t="s">
        <v>2170</v>
      </c>
      <c r="T89" s="13" t="s">
        <v>24</v>
      </c>
      <c r="U89" s="13"/>
      <c r="V89" s="11"/>
      <c r="W89" s="14"/>
    </row>
    <row r="90" spans="2:23" ht="17.25" customHeight="1">
      <c r="B90" s="11">
        <v>2026</v>
      </c>
      <c r="C90" s="11">
        <v>4</v>
      </c>
      <c r="D90" s="11" t="s">
        <v>14</v>
      </c>
      <c r="E90" s="11" t="s">
        <v>2171</v>
      </c>
      <c r="F90" s="141" t="s">
        <v>71</v>
      </c>
      <c r="G90" s="11" t="s">
        <v>81</v>
      </c>
      <c r="H90" s="11" t="s">
        <v>52</v>
      </c>
      <c r="I90" s="13" t="s">
        <v>1687</v>
      </c>
      <c r="J90" s="72">
        <v>14905000</v>
      </c>
      <c r="K90" s="72">
        <v>6342600</v>
      </c>
      <c r="L90" s="72">
        <v>0</v>
      </c>
      <c r="M90" s="72">
        <f>SUM(J90:L90)</f>
        <v>21247600</v>
      </c>
      <c r="N90" s="72">
        <v>14905000</v>
      </c>
      <c r="O90" s="72">
        <v>14905000</v>
      </c>
      <c r="P90" s="146"/>
      <c r="Q90" s="11" t="s">
        <v>2172</v>
      </c>
      <c r="R90" s="11" t="s">
        <v>2173</v>
      </c>
      <c r="S90" s="11" t="s">
        <v>2174</v>
      </c>
      <c r="T90" s="28" t="s">
        <v>24</v>
      </c>
      <c r="U90" s="13"/>
      <c r="V90" s="11" t="s">
        <v>2175</v>
      </c>
      <c r="W90" s="14"/>
    </row>
    <row r="91" spans="2:23" ht="17.25" customHeight="1">
      <c r="B91" s="11">
        <v>2026</v>
      </c>
      <c r="C91" s="66">
        <v>4</v>
      </c>
      <c r="D91" s="66" t="s">
        <v>14</v>
      </c>
      <c r="E91" s="11" t="s">
        <v>2176</v>
      </c>
      <c r="F91" s="91" t="s">
        <v>71</v>
      </c>
      <c r="G91" s="66" t="s">
        <v>81</v>
      </c>
      <c r="H91" s="66" t="s">
        <v>52</v>
      </c>
      <c r="I91" s="13" t="s">
        <v>1687</v>
      </c>
      <c r="J91" s="74">
        <v>20669000</v>
      </c>
      <c r="K91" s="74">
        <v>7399700</v>
      </c>
      <c r="L91" s="74">
        <v>0</v>
      </c>
      <c r="M91" s="74">
        <f>SUM(J91:L91)</f>
        <v>28068700</v>
      </c>
      <c r="N91" s="74">
        <v>20669000</v>
      </c>
      <c r="O91" s="74">
        <v>20669000</v>
      </c>
      <c r="P91" s="93"/>
      <c r="Q91" s="66" t="s">
        <v>2177</v>
      </c>
      <c r="R91" s="66" t="s">
        <v>401</v>
      </c>
      <c r="S91" s="66" t="s">
        <v>398</v>
      </c>
      <c r="T91" s="28" t="s">
        <v>24</v>
      </c>
      <c r="U91" s="28"/>
      <c r="V91" s="66" t="s">
        <v>407</v>
      </c>
      <c r="W91" s="14"/>
    </row>
    <row r="92" spans="2:23" ht="17.25" customHeight="1">
      <c r="B92" s="11">
        <v>2026</v>
      </c>
      <c r="C92" s="66">
        <v>4</v>
      </c>
      <c r="D92" s="66" t="s">
        <v>14</v>
      </c>
      <c r="E92" s="11" t="s">
        <v>2178</v>
      </c>
      <c r="F92" s="91" t="s">
        <v>71</v>
      </c>
      <c r="G92" s="66" t="s">
        <v>81</v>
      </c>
      <c r="H92" s="66" t="s">
        <v>52</v>
      </c>
      <c r="I92" s="13" t="s">
        <v>1687</v>
      </c>
      <c r="J92" s="74">
        <v>21901000</v>
      </c>
      <c r="K92" s="74">
        <v>0</v>
      </c>
      <c r="L92" s="74">
        <v>0</v>
      </c>
      <c r="M92" s="74">
        <f>SUM(J92:L92)</f>
        <v>21901000</v>
      </c>
      <c r="N92" s="74">
        <v>21901000</v>
      </c>
      <c r="O92" s="74">
        <v>21901000</v>
      </c>
      <c r="P92" s="93"/>
      <c r="Q92" s="66" t="s">
        <v>2177</v>
      </c>
      <c r="R92" s="66" t="s">
        <v>401</v>
      </c>
      <c r="S92" s="66" t="s">
        <v>398</v>
      </c>
      <c r="T92" s="28" t="s">
        <v>24</v>
      </c>
      <c r="U92" s="28"/>
      <c r="V92" s="66" t="s">
        <v>407</v>
      </c>
      <c r="W92" s="14"/>
    </row>
    <row r="93" spans="2:23" ht="17.25" customHeight="1">
      <c r="B93" s="11">
        <v>2026</v>
      </c>
      <c r="C93" s="66">
        <v>4</v>
      </c>
      <c r="D93" s="66" t="s">
        <v>14</v>
      </c>
      <c r="E93" s="11" t="s">
        <v>2179</v>
      </c>
      <c r="F93" s="91" t="s">
        <v>71</v>
      </c>
      <c r="G93" s="66" t="s">
        <v>81</v>
      </c>
      <c r="H93" s="66" t="s">
        <v>52</v>
      </c>
      <c r="I93" s="13" t="s">
        <v>1687</v>
      </c>
      <c r="J93" s="74">
        <v>48301000</v>
      </c>
      <c r="K93" s="74">
        <v>23176300</v>
      </c>
      <c r="L93" s="74"/>
      <c r="M93" s="74">
        <f>SUM(J93:L93)</f>
        <v>71477300</v>
      </c>
      <c r="N93" s="74">
        <v>48301000</v>
      </c>
      <c r="O93" s="74">
        <v>48301000</v>
      </c>
      <c r="P93" s="93"/>
      <c r="Q93" s="66" t="s">
        <v>2177</v>
      </c>
      <c r="R93" s="66" t="s">
        <v>401</v>
      </c>
      <c r="S93" s="66" t="s">
        <v>398</v>
      </c>
      <c r="T93" s="28" t="s">
        <v>24</v>
      </c>
      <c r="U93" s="28"/>
      <c r="V93" s="66" t="s">
        <v>407</v>
      </c>
      <c r="W93" s="14"/>
    </row>
    <row r="94" spans="2:23" ht="17.25" customHeight="1">
      <c r="B94" s="11">
        <v>2026</v>
      </c>
      <c r="C94" s="11">
        <v>4</v>
      </c>
      <c r="D94" s="11" t="s">
        <v>14</v>
      </c>
      <c r="E94" s="11" t="s">
        <v>2180</v>
      </c>
      <c r="F94" s="141" t="s">
        <v>303</v>
      </c>
      <c r="G94" s="11" t="s">
        <v>16</v>
      </c>
      <c r="H94" s="11" t="s">
        <v>50</v>
      </c>
      <c r="I94" s="13" t="s">
        <v>1687</v>
      </c>
      <c r="J94" s="72">
        <v>189090000</v>
      </c>
      <c r="K94" s="72">
        <v>79193000</v>
      </c>
      <c r="L94" s="72"/>
      <c r="M94" s="72">
        <f>SUM(J94:L94)</f>
        <v>268283000</v>
      </c>
      <c r="N94" s="72">
        <f>M94</f>
        <v>268283000</v>
      </c>
      <c r="O94" s="72">
        <f>M94</f>
        <v>268283000</v>
      </c>
      <c r="P94" s="146"/>
      <c r="Q94" s="11" t="s">
        <v>208</v>
      </c>
      <c r="R94" s="11" t="s">
        <v>2181</v>
      </c>
      <c r="S94" s="11" t="s">
        <v>2182</v>
      </c>
      <c r="T94" s="13" t="s">
        <v>44</v>
      </c>
      <c r="U94" s="13"/>
      <c r="V94" s="11"/>
      <c r="W94" s="14"/>
    </row>
    <row r="95" spans="2:23" ht="17.25" customHeight="1">
      <c r="B95" s="11">
        <v>2026</v>
      </c>
      <c r="C95" s="66">
        <v>5</v>
      </c>
      <c r="D95" s="66" t="s">
        <v>14</v>
      </c>
      <c r="E95" s="11" t="s">
        <v>2183</v>
      </c>
      <c r="F95" s="91" t="s">
        <v>303</v>
      </c>
      <c r="G95" s="66" t="s">
        <v>37</v>
      </c>
      <c r="H95" s="66" t="s">
        <v>52</v>
      </c>
      <c r="I95" s="13" t="s">
        <v>1687</v>
      </c>
      <c r="J95" s="74">
        <v>13640000</v>
      </c>
      <c r="K95" s="74">
        <v>7186000</v>
      </c>
      <c r="L95" s="74"/>
      <c r="M95" s="74">
        <v>20826000</v>
      </c>
      <c r="N95" s="74">
        <v>6000000</v>
      </c>
      <c r="O95" s="74">
        <v>6000000</v>
      </c>
      <c r="P95" s="93"/>
      <c r="Q95" s="66" t="s">
        <v>208</v>
      </c>
      <c r="R95" s="66" t="s">
        <v>472</v>
      </c>
      <c r="S95" s="66" t="s">
        <v>632</v>
      </c>
      <c r="T95" s="28" t="s">
        <v>24</v>
      </c>
      <c r="U95" s="28"/>
      <c r="V95" s="66" t="s">
        <v>407</v>
      </c>
      <c r="W95" s="14"/>
    </row>
    <row r="96" spans="2:23" ht="17.25" customHeight="1">
      <c r="B96" s="11">
        <v>2026</v>
      </c>
      <c r="C96" s="66">
        <v>5</v>
      </c>
      <c r="D96" s="66" t="s">
        <v>14</v>
      </c>
      <c r="E96" s="11" t="s">
        <v>2184</v>
      </c>
      <c r="F96" s="91" t="s">
        <v>303</v>
      </c>
      <c r="G96" s="66" t="s">
        <v>38</v>
      </c>
      <c r="H96" s="66" t="s">
        <v>52</v>
      </c>
      <c r="I96" s="13" t="s">
        <v>1687</v>
      </c>
      <c r="J96" s="74">
        <v>13563000</v>
      </c>
      <c r="K96" s="74">
        <v>56152000</v>
      </c>
      <c r="L96" s="74"/>
      <c r="M96" s="74">
        <v>69715000</v>
      </c>
      <c r="N96" s="74">
        <v>6000000</v>
      </c>
      <c r="O96" s="74">
        <v>6000000</v>
      </c>
      <c r="P96" s="93"/>
      <c r="Q96" s="66" t="s">
        <v>208</v>
      </c>
      <c r="R96" s="66" t="s">
        <v>472</v>
      </c>
      <c r="S96" s="66" t="s">
        <v>632</v>
      </c>
      <c r="T96" s="28" t="s">
        <v>24</v>
      </c>
      <c r="U96" s="28"/>
      <c r="V96" s="66" t="s">
        <v>407</v>
      </c>
      <c r="W96" s="14"/>
    </row>
    <row r="97" spans="2:23" ht="17.25" customHeight="1">
      <c r="B97" s="32">
        <v>2026</v>
      </c>
      <c r="C97" s="32">
        <v>4</v>
      </c>
      <c r="D97" s="32" t="s">
        <v>14</v>
      </c>
      <c r="E97" s="11" t="s">
        <v>2185</v>
      </c>
      <c r="F97" s="32" t="s">
        <v>71</v>
      </c>
      <c r="G97" s="32" t="s">
        <v>68</v>
      </c>
      <c r="H97" s="32" t="s">
        <v>50</v>
      </c>
      <c r="I97" s="219" t="s">
        <v>1685</v>
      </c>
      <c r="J97" s="110">
        <v>2623841000</v>
      </c>
      <c r="K97" s="110">
        <v>1011707000</v>
      </c>
      <c r="L97" s="110">
        <v>0</v>
      </c>
      <c r="M97" s="110">
        <v>3635548000</v>
      </c>
      <c r="N97" s="110">
        <v>3635548000</v>
      </c>
      <c r="O97" s="110">
        <v>3635548000</v>
      </c>
      <c r="P97" s="220"/>
      <c r="Q97" s="219" t="s">
        <v>397</v>
      </c>
      <c r="R97" s="219" t="s">
        <v>630</v>
      </c>
      <c r="S97" s="219" t="s">
        <v>1149</v>
      </c>
      <c r="T97" s="219" t="s">
        <v>24</v>
      </c>
      <c r="U97" s="219"/>
      <c r="V97" s="126"/>
      <c r="W97" s="14"/>
    </row>
    <row r="98" spans="2:23" ht="17.25" customHeight="1">
      <c r="B98" s="32">
        <v>2026</v>
      </c>
      <c r="C98" s="32">
        <v>4</v>
      </c>
      <c r="D98" s="32" t="s">
        <v>14</v>
      </c>
      <c r="E98" s="11" t="s">
        <v>2186</v>
      </c>
      <c r="F98" s="32" t="s">
        <v>71</v>
      </c>
      <c r="G98" s="32" t="s">
        <v>37</v>
      </c>
      <c r="H98" s="32" t="s">
        <v>50</v>
      </c>
      <c r="I98" s="219" t="s">
        <v>1685</v>
      </c>
      <c r="J98" s="110">
        <v>247000000</v>
      </c>
      <c r="K98" s="110">
        <v>121379000</v>
      </c>
      <c r="L98" s="110">
        <v>21845000</v>
      </c>
      <c r="M98" s="110">
        <v>390224000</v>
      </c>
      <c r="N98" s="110">
        <v>390224000</v>
      </c>
      <c r="O98" s="110">
        <v>390224000</v>
      </c>
      <c r="P98" s="220"/>
      <c r="Q98" s="219" t="s">
        <v>397</v>
      </c>
      <c r="R98" s="219" t="s">
        <v>630</v>
      </c>
      <c r="S98" s="219" t="s">
        <v>1149</v>
      </c>
      <c r="T98" s="219" t="s">
        <v>24</v>
      </c>
      <c r="U98" s="32"/>
      <c r="V98" s="127"/>
      <c r="W98" s="14"/>
    </row>
    <row r="99" spans="2:23" ht="17.25" customHeight="1">
      <c r="B99" s="221">
        <v>2026</v>
      </c>
      <c r="C99" s="32">
        <v>4</v>
      </c>
      <c r="D99" s="221" t="s">
        <v>14</v>
      </c>
      <c r="E99" s="11" t="s">
        <v>2187</v>
      </c>
      <c r="F99" s="221" t="s">
        <v>71</v>
      </c>
      <c r="G99" s="221" t="s">
        <v>38</v>
      </c>
      <c r="H99" s="221" t="s">
        <v>51</v>
      </c>
      <c r="I99" s="222" t="s">
        <v>1686</v>
      </c>
      <c r="J99" s="107">
        <v>63176000</v>
      </c>
      <c r="K99" s="107">
        <v>96123000</v>
      </c>
      <c r="L99" s="107">
        <v>0</v>
      </c>
      <c r="M99" s="107">
        <v>159299000</v>
      </c>
      <c r="N99" s="107">
        <v>159299000</v>
      </c>
      <c r="O99" s="95">
        <v>159299000</v>
      </c>
      <c r="P99" s="223"/>
      <c r="Q99" s="221" t="s">
        <v>397</v>
      </c>
      <c r="R99" s="221" t="s">
        <v>630</v>
      </c>
      <c r="S99" s="221" t="s">
        <v>1149</v>
      </c>
      <c r="T99" s="221" t="s">
        <v>24</v>
      </c>
      <c r="U99" s="221"/>
      <c r="V99" s="224"/>
      <c r="W99" s="14"/>
    </row>
    <row r="100" spans="2:23" ht="17.25" customHeight="1">
      <c r="B100" s="221">
        <v>2026</v>
      </c>
      <c r="C100" s="32">
        <v>4</v>
      </c>
      <c r="D100" s="221" t="s">
        <v>14</v>
      </c>
      <c r="E100" s="11" t="s">
        <v>2188</v>
      </c>
      <c r="F100" s="221" t="s">
        <v>71</v>
      </c>
      <c r="G100" s="221" t="s">
        <v>39</v>
      </c>
      <c r="H100" s="221" t="s">
        <v>52</v>
      </c>
      <c r="I100" s="222" t="s">
        <v>1687</v>
      </c>
      <c r="J100" s="107">
        <v>29002000</v>
      </c>
      <c r="K100" s="107">
        <v>0</v>
      </c>
      <c r="L100" s="107">
        <v>0</v>
      </c>
      <c r="M100" s="107">
        <v>29002000</v>
      </c>
      <c r="N100" s="107">
        <v>29002000</v>
      </c>
      <c r="O100" s="95">
        <v>29002000</v>
      </c>
      <c r="P100" s="223"/>
      <c r="Q100" s="221" t="s">
        <v>397</v>
      </c>
      <c r="R100" s="221" t="s">
        <v>630</v>
      </c>
      <c r="S100" s="221" t="s">
        <v>1149</v>
      </c>
      <c r="T100" s="221" t="s">
        <v>24</v>
      </c>
      <c r="U100" s="221"/>
      <c r="V100" s="66" t="s">
        <v>407</v>
      </c>
      <c r="W100" s="14"/>
    </row>
    <row r="101" spans="2:23" ht="17.25" customHeight="1">
      <c r="B101" s="221">
        <v>2026</v>
      </c>
      <c r="C101" s="221">
        <v>6</v>
      </c>
      <c r="D101" s="221" t="s">
        <v>14</v>
      </c>
      <c r="E101" s="11" t="s">
        <v>2189</v>
      </c>
      <c r="F101" s="221" t="s">
        <v>71</v>
      </c>
      <c r="G101" s="221" t="s">
        <v>81</v>
      </c>
      <c r="H101" s="221" t="s">
        <v>51</v>
      </c>
      <c r="I101" s="221" t="s">
        <v>1685</v>
      </c>
      <c r="J101" s="95">
        <v>300000000</v>
      </c>
      <c r="K101" s="95">
        <v>100000000</v>
      </c>
      <c r="L101" s="95"/>
      <c r="M101" s="95">
        <v>400000000</v>
      </c>
      <c r="N101" s="95">
        <v>400000000</v>
      </c>
      <c r="O101" s="95">
        <v>280000000</v>
      </c>
      <c r="P101" s="223"/>
      <c r="Q101" s="221" t="s">
        <v>397</v>
      </c>
      <c r="R101" s="221" t="s">
        <v>470</v>
      </c>
      <c r="S101" s="221" t="s">
        <v>471</v>
      </c>
      <c r="T101" s="221" t="s">
        <v>24</v>
      </c>
      <c r="U101" s="221"/>
      <c r="V101" s="224"/>
      <c r="W101" s="14"/>
    </row>
    <row r="102" spans="2:23" ht="17.25" customHeight="1">
      <c r="B102" s="32">
        <v>2026</v>
      </c>
      <c r="C102" s="32">
        <v>6</v>
      </c>
      <c r="D102" s="32" t="s">
        <v>14</v>
      </c>
      <c r="E102" s="11" t="s">
        <v>2190</v>
      </c>
      <c r="F102" s="50" t="s">
        <v>71</v>
      </c>
      <c r="G102" s="32" t="s">
        <v>17</v>
      </c>
      <c r="H102" s="32" t="s">
        <v>51</v>
      </c>
      <c r="I102" s="32" t="s">
        <v>1685</v>
      </c>
      <c r="J102" s="47">
        <v>5000000000</v>
      </c>
      <c r="K102" s="47">
        <v>2000000000</v>
      </c>
      <c r="L102" s="47"/>
      <c r="M102" s="47">
        <v>7000000000</v>
      </c>
      <c r="N102" s="47">
        <v>3000000000</v>
      </c>
      <c r="O102" s="47">
        <v>2700000000</v>
      </c>
      <c r="P102" s="225"/>
      <c r="Q102" s="32" t="s">
        <v>397</v>
      </c>
      <c r="R102" s="32" t="s">
        <v>470</v>
      </c>
      <c r="S102" s="32" t="s">
        <v>471</v>
      </c>
      <c r="T102" s="32" t="s">
        <v>24</v>
      </c>
      <c r="U102" s="32"/>
      <c r="V102" s="32"/>
      <c r="W102" s="14"/>
    </row>
    <row r="103" spans="2:23" ht="17.25" customHeight="1">
      <c r="B103" s="224">
        <v>2026</v>
      </c>
      <c r="C103" s="224">
        <v>6</v>
      </c>
      <c r="D103" s="224" t="s">
        <v>14</v>
      </c>
      <c r="E103" s="11" t="s">
        <v>2191</v>
      </c>
      <c r="F103" s="32" t="s">
        <v>71</v>
      </c>
      <c r="G103" s="224" t="s">
        <v>1933</v>
      </c>
      <c r="H103" s="224" t="s">
        <v>50</v>
      </c>
      <c r="I103" s="221" t="s">
        <v>1685</v>
      </c>
      <c r="J103" s="116">
        <v>251000000</v>
      </c>
      <c r="K103" s="116">
        <v>82000000</v>
      </c>
      <c r="L103" s="116"/>
      <c r="M103" s="116">
        <f t="shared" ref="M103:M108" si="7">SUM(J103:L103)</f>
        <v>333000000</v>
      </c>
      <c r="N103" s="116">
        <v>200000000</v>
      </c>
      <c r="O103" s="116"/>
      <c r="P103" s="226"/>
      <c r="Q103" s="32" t="s">
        <v>397</v>
      </c>
      <c r="R103" s="224" t="s">
        <v>744</v>
      </c>
      <c r="S103" s="224" t="s">
        <v>599</v>
      </c>
      <c r="T103" s="221" t="s">
        <v>24</v>
      </c>
      <c r="U103" s="221"/>
      <c r="V103" s="224"/>
      <c r="W103" s="14"/>
    </row>
    <row r="104" spans="2:23" ht="17.25" customHeight="1">
      <c r="B104" s="224">
        <v>2026</v>
      </c>
      <c r="C104" s="224">
        <v>6</v>
      </c>
      <c r="D104" s="224" t="s">
        <v>14</v>
      </c>
      <c r="E104" s="11" t="s">
        <v>2192</v>
      </c>
      <c r="F104" s="32" t="s">
        <v>71</v>
      </c>
      <c r="G104" s="224" t="s">
        <v>1926</v>
      </c>
      <c r="H104" s="224" t="s">
        <v>50</v>
      </c>
      <c r="I104" s="221" t="s">
        <v>1685</v>
      </c>
      <c r="J104" s="116">
        <v>3300000000</v>
      </c>
      <c r="K104" s="116">
        <v>800000000</v>
      </c>
      <c r="L104" s="116">
        <v>27000000</v>
      </c>
      <c r="M104" s="116">
        <f t="shared" si="7"/>
        <v>4127000000</v>
      </c>
      <c r="N104" s="116">
        <v>500000000</v>
      </c>
      <c r="O104" s="116"/>
      <c r="P104" s="226"/>
      <c r="Q104" s="32" t="s">
        <v>397</v>
      </c>
      <c r="R104" s="224" t="s">
        <v>2193</v>
      </c>
      <c r="S104" s="224" t="s">
        <v>2194</v>
      </c>
      <c r="T104" s="221" t="s">
        <v>24</v>
      </c>
      <c r="U104" s="221"/>
      <c r="V104" s="224"/>
      <c r="W104" s="14"/>
    </row>
    <row r="105" spans="2:23" ht="17.25" customHeight="1">
      <c r="B105" s="224">
        <v>2026</v>
      </c>
      <c r="C105" s="224">
        <v>6</v>
      </c>
      <c r="D105" s="224" t="s">
        <v>14</v>
      </c>
      <c r="E105" s="11" t="s">
        <v>2195</v>
      </c>
      <c r="F105" s="32" t="s">
        <v>71</v>
      </c>
      <c r="G105" s="224" t="s">
        <v>37</v>
      </c>
      <c r="H105" s="224" t="s">
        <v>50</v>
      </c>
      <c r="I105" s="221" t="s">
        <v>1685</v>
      </c>
      <c r="J105" s="116">
        <v>150000000</v>
      </c>
      <c r="K105" s="116">
        <v>40000000</v>
      </c>
      <c r="L105" s="116">
        <v>10000000</v>
      </c>
      <c r="M105" s="116">
        <f t="shared" si="7"/>
        <v>200000000</v>
      </c>
      <c r="N105" s="116">
        <v>50000000</v>
      </c>
      <c r="O105" s="116"/>
      <c r="P105" s="226"/>
      <c r="Q105" s="32" t="s">
        <v>397</v>
      </c>
      <c r="R105" s="224" t="s">
        <v>2193</v>
      </c>
      <c r="S105" s="224" t="s">
        <v>2194</v>
      </c>
      <c r="T105" s="221" t="s">
        <v>24</v>
      </c>
      <c r="U105" s="221"/>
      <c r="V105" s="224"/>
      <c r="W105" s="14"/>
    </row>
    <row r="106" spans="2:23" ht="17.25" customHeight="1">
      <c r="B106" s="224">
        <v>2026</v>
      </c>
      <c r="C106" s="224">
        <v>4</v>
      </c>
      <c r="D106" s="224" t="s">
        <v>14</v>
      </c>
      <c r="E106" s="11" t="s">
        <v>2196</v>
      </c>
      <c r="F106" s="224" t="s">
        <v>71</v>
      </c>
      <c r="G106" s="224" t="s">
        <v>68</v>
      </c>
      <c r="H106" s="224" t="s">
        <v>51</v>
      </c>
      <c r="I106" s="221" t="s">
        <v>1685</v>
      </c>
      <c r="J106" s="116">
        <v>1090819000</v>
      </c>
      <c r="K106" s="116">
        <v>318567000</v>
      </c>
      <c r="L106" s="116">
        <v>457614000</v>
      </c>
      <c r="M106" s="116">
        <f t="shared" si="7"/>
        <v>1867000000</v>
      </c>
      <c r="N106" s="116">
        <v>600000000</v>
      </c>
      <c r="O106" s="116">
        <v>5000000</v>
      </c>
      <c r="P106" s="226"/>
      <c r="Q106" s="32" t="s">
        <v>397</v>
      </c>
      <c r="R106" s="224" t="s">
        <v>2197</v>
      </c>
      <c r="S106" s="224" t="s">
        <v>2198</v>
      </c>
      <c r="T106" s="221" t="s">
        <v>24</v>
      </c>
      <c r="U106" s="221"/>
      <c r="V106" s="224"/>
      <c r="W106" s="14"/>
    </row>
    <row r="107" spans="2:23" ht="17.25" customHeight="1">
      <c r="B107" s="224">
        <v>2026</v>
      </c>
      <c r="C107" s="224">
        <v>4</v>
      </c>
      <c r="D107" s="224" t="s">
        <v>14</v>
      </c>
      <c r="E107" s="11" t="s">
        <v>2199</v>
      </c>
      <c r="F107" s="32" t="s">
        <v>71</v>
      </c>
      <c r="G107" s="224" t="s">
        <v>68</v>
      </c>
      <c r="H107" s="224" t="s">
        <v>50</v>
      </c>
      <c r="I107" s="221" t="s">
        <v>1685</v>
      </c>
      <c r="J107" s="116">
        <v>994570000</v>
      </c>
      <c r="K107" s="116">
        <v>0</v>
      </c>
      <c r="L107" s="116">
        <v>0</v>
      </c>
      <c r="M107" s="116">
        <f t="shared" si="7"/>
        <v>994570000</v>
      </c>
      <c r="N107" s="116">
        <v>600000000</v>
      </c>
      <c r="O107" s="116">
        <v>5000000</v>
      </c>
      <c r="P107" s="226"/>
      <c r="Q107" s="32" t="s">
        <v>397</v>
      </c>
      <c r="R107" s="224" t="s">
        <v>2200</v>
      </c>
      <c r="S107" s="224" t="s">
        <v>2201</v>
      </c>
      <c r="T107" s="221" t="s">
        <v>24</v>
      </c>
      <c r="U107" s="221"/>
      <c r="V107" s="224"/>
      <c r="W107" s="14"/>
    </row>
    <row r="108" spans="2:23" ht="17.25" customHeight="1">
      <c r="B108" s="224">
        <v>2026</v>
      </c>
      <c r="C108" s="224">
        <v>4</v>
      </c>
      <c r="D108" s="224" t="s">
        <v>14</v>
      </c>
      <c r="E108" s="11" t="s">
        <v>2202</v>
      </c>
      <c r="F108" s="32" t="s">
        <v>71</v>
      </c>
      <c r="G108" s="224" t="s">
        <v>16</v>
      </c>
      <c r="H108" s="224" t="s">
        <v>51</v>
      </c>
      <c r="I108" s="221" t="s">
        <v>1685</v>
      </c>
      <c r="J108" s="116">
        <v>1700000000</v>
      </c>
      <c r="K108" s="116">
        <v>500000000</v>
      </c>
      <c r="L108" s="116"/>
      <c r="M108" s="116">
        <f t="shared" si="7"/>
        <v>2200000000</v>
      </c>
      <c r="N108" s="116">
        <v>100000000</v>
      </c>
      <c r="O108" s="116"/>
      <c r="P108" s="226"/>
      <c r="Q108" s="32" t="s">
        <v>397</v>
      </c>
      <c r="R108" s="224" t="s">
        <v>2203</v>
      </c>
      <c r="S108" s="224" t="s">
        <v>2204</v>
      </c>
      <c r="T108" s="221" t="s">
        <v>24</v>
      </c>
      <c r="U108" s="221"/>
      <c r="V108" s="224"/>
      <c r="W108" s="14"/>
    </row>
    <row r="109" spans="2:23" ht="17.25" customHeight="1">
      <c r="B109" s="224">
        <v>2026</v>
      </c>
      <c r="C109" s="227">
        <v>5</v>
      </c>
      <c r="D109" s="227" t="s">
        <v>14</v>
      </c>
      <c r="E109" s="11" t="s">
        <v>2205</v>
      </c>
      <c r="F109" s="32" t="s">
        <v>71</v>
      </c>
      <c r="G109" s="11" t="s">
        <v>37</v>
      </c>
      <c r="H109" s="66" t="s">
        <v>52</v>
      </c>
      <c r="I109" s="221" t="s">
        <v>1687</v>
      </c>
      <c r="J109" s="117">
        <v>50000000</v>
      </c>
      <c r="K109" s="107">
        <v>0</v>
      </c>
      <c r="L109" s="116">
        <v>0</v>
      </c>
      <c r="M109" s="116">
        <f t="shared" ref="M109:N115" si="8">SUM(J109+K109+L109)</f>
        <v>50000000</v>
      </c>
      <c r="N109" s="116">
        <f t="shared" si="8"/>
        <v>50000000</v>
      </c>
      <c r="O109" s="116">
        <f t="shared" ref="O109:O115" si="9">N109</f>
        <v>50000000</v>
      </c>
      <c r="P109" s="226"/>
      <c r="Q109" s="32" t="s">
        <v>2206</v>
      </c>
      <c r="R109" s="224" t="s">
        <v>2207</v>
      </c>
      <c r="S109" s="224" t="s">
        <v>2208</v>
      </c>
      <c r="T109" s="221" t="s">
        <v>24</v>
      </c>
      <c r="U109" s="221"/>
      <c r="V109" s="224" t="s">
        <v>63</v>
      </c>
      <c r="W109" s="14"/>
    </row>
    <row r="110" spans="2:23" ht="17.25" customHeight="1">
      <c r="B110" s="224">
        <v>2026</v>
      </c>
      <c r="C110" s="227">
        <v>6</v>
      </c>
      <c r="D110" s="161" t="s">
        <v>14</v>
      </c>
      <c r="E110" s="11" t="s">
        <v>2209</v>
      </c>
      <c r="F110" s="32" t="s">
        <v>71</v>
      </c>
      <c r="G110" s="11" t="s">
        <v>2210</v>
      </c>
      <c r="H110" s="66" t="s">
        <v>51</v>
      </c>
      <c r="I110" s="221" t="s">
        <v>1685</v>
      </c>
      <c r="J110" s="117">
        <v>600000000</v>
      </c>
      <c r="K110" s="107">
        <v>0</v>
      </c>
      <c r="L110" s="116">
        <v>0</v>
      </c>
      <c r="M110" s="116">
        <f t="shared" si="8"/>
        <v>600000000</v>
      </c>
      <c r="N110" s="116">
        <f t="shared" si="8"/>
        <v>600000000</v>
      </c>
      <c r="O110" s="116">
        <f t="shared" si="9"/>
        <v>600000000</v>
      </c>
      <c r="P110" s="226"/>
      <c r="Q110" s="32" t="s">
        <v>2206</v>
      </c>
      <c r="R110" s="224" t="s">
        <v>2211</v>
      </c>
      <c r="S110" s="224" t="s">
        <v>2212</v>
      </c>
      <c r="T110" s="221" t="s">
        <v>24</v>
      </c>
      <c r="U110" s="221"/>
      <c r="V110" s="224"/>
      <c r="W110" s="14"/>
    </row>
    <row r="111" spans="2:23" ht="17.25" customHeight="1">
      <c r="B111" s="224">
        <v>2026</v>
      </c>
      <c r="C111" s="227">
        <v>6</v>
      </c>
      <c r="D111" s="161" t="s">
        <v>14</v>
      </c>
      <c r="E111" s="11" t="s">
        <v>2213</v>
      </c>
      <c r="F111" s="32" t="s">
        <v>71</v>
      </c>
      <c r="G111" s="11" t="s">
        <v>2210</v>
      </c>
      <c r="H111" s="66" t="s">
        <v>51</v>
      </c>
      <c r="I111" s="221" t="s">
        <v>1685</v>
      </c>
      <c r="J111" s="117">
        <v>600000000</v>
      </c>
      <c r="K111" s="107">
        <v>0</v>
      </c>
      <c r="L111" s="116">
        <v>0</v>
      </c>
      <c r="M111" s="116">
        <f t="shared" si="8"/>
        <v>600000000</v>
      </c>
      <c r="N111" s="116">
        <f t="shared" si="8"/>
        <v>600000000</v>
      </c>
      <c r="O111" s="116">
        <f t="shared" si="9"/>
        <v>600000000</v>
      </c>
      <c r="P111" s="226"/>
      <c r="Q111" s="32" t="s">
        <v>2206</v>
      </c>
      <c r="R111" s="224" t="s">
        <v>2211</v>
      </c>
      <c r="S111" s="224" t="s">
        <v>2214</v>
      </c>
      <c r="T111" s="221" t="s">
        <v>24</v>
      </c>
      <c r="U111" s="221"/>
      <c r="V111" s="224"/>
      <c r="W111" s="14"/>
    </row>
    <row r="112" spans="2:23" ht="17.25" customHeight="1">
      <c r="B112" s="224">
        <v>2026</v>
      </c>
      <c r="C112" s="227">
        <v>6</v>
      </c>
      <c r="D112" s="161" t="s">
        <v>14</v>
      </c>
      <c r="E112" s="11" t="s">
        <v>2215</v>
      </c>
      <c r="F112" s="32" t="s">
        <v>71</v>
      </c>
      <c r="G112" s="11" t="s">
        <v>2210</v>
      </c>
      <c r="H112" s="66" t="s">
        <v>51</v>
      </c>
      <c r="I112" s="221" t="s">
        <v>1685</v>
      </c>
      <c r="J112" s="117">
        <v>660000000</v>
      </c>
      <c r="K112" s="107">
        <v>0</v>
      </c>
      <c r="L112" s="116">
        <v>0</v>
      </c>
      <c r="M112" s="116">
        <f t="shared" si="8"/>
        <v>660000000</v>
      </c>
      <c r="N112" s="116">
        <f t="shared" si="8"/>
        <v>660000000</v>
      </c>
      <c r="O112" s="116">
        <f t="shared" si="9"/>
        <v>660000000</v>
      </c>
      <c r="P112" s="226"/>
      <c r="Q112" s="32" t="s">
        <v>2206</v>
      </c>
      <c r="R112" s="224" t="s">
        <v>2211</v>
      </c>
      <c r="S112" s="224" t="s">
        <v>2216</v>
      </c>
      <c r="T112" s="221" t="s">
        <v>24</v>
      </c>
      <c r="U112" s="221"/>
      <c r="V112" s="224"/>
      <c r="W112" s="14"/>
    </row>
    <row r="113" spans="2:23" ht="17.25" customHeight="1">
      <c r="B113" s="224">
        <v>2026</v>
      </c>
      <c r="C113" s="161">
        <v>4</v>
      </c>
      <c r="D113" s="161" t="s">
        <v>14</v>
      </c>
      <c r="E113" s="11" t="s">
        <v>2217</v>
      </c>
      <c r="F113" s="32" t="s">
        <v>71</v>
      </c>
      <c r="G113" s="11" t="s">
        <v>2210</v>
      </c>
      <c r="H113" s="66" t="s">
        <v>51</v>
      </c>
      <c r="I113" s="221" t="s">
        <v>1685</v>
      </c>
      <c r="J113" s="117">
        <v>660000000</v>
      </c>
      <c r="K113" s="107">
        <v>0</v>
      </c>
      <c r="L113" s="116">
        <v>0</v>
      </c>
      <c r="M113" s="116">
        <f t="shared" si="8"/>
        <v>660000000</v>
      </c>
      <c r="N113" s="116">
        <f t="shared" si="8"/>
        <v>660000000</v>
      </c>
      <c r="O113" s="116">
        <f t="shared" si="9"/>
        <v>660000000</v>
      </c>
      <c r="P113" s="226"/>
      <c r="Q113" s="32" t="s">
        <v>2206</v>
      </c>
      <c r="R113" s="224" t="s">
        <v>2211</v>
      </c>
      <c r="S113" s="224" t="s">
        <v>2218</v>
      </c>
      <c r="T113" s="221" t="s">
        <v>24</v>
      </c>
      <c r="U113" s="221"/>
      <c r="V113" s="224"/>
      <c r="W113" s="14"/>
    </row>
    <row r="114" spans="2:23" ht="17.25" customHeight="1">
      <c r="B114" s="224">
        <v>2026</v>
      </c>
      <c r="C114" s="161">
        <v>4</v>
      </c>
      <c r="D114" s="161" t="s">
        <v>14</v>
      </c>
      <c r="E114" s="11" t="s">
        <v>2219</v>
      </c>
      <c r="F114" s="32" t="s">
        <v>71</v>
      </c>
      <c r="G114" s="11" t="s">
        <v>2210</v>
      </c>
      <c r="H114" s="66" t="s">
        <v>51</v>
      </c>
      <c r="I114" s="221" t="s">
        <v>1685</v>
      </c>
      <c r="J114" s="118">
        <v>840000000</v>
      </c>
      <c r="K114" s="107">
        <v>0</v>
      </c>
      <c r="L114" s="116">
        <v>0</v>
      </c>
      <c r="M114" s="116">
        <f t="shared" si="8"/>
        <v>840000000</v>
      </c>
      <c r="N114" s="116">
        <f t="shared" si="8"/>
        <v>840000000</v>
      </c>
      <c r="O114" s="116">
        <f t="shared" si="9"/>
        <v>840000000</v>
      </c>
      <c r="P114" s="226"/>
      <c r="Q114" s="32" t="s">
        <v>2206</v>
      </c>
      <c r="R114" s="224" t="s">
        <v>2211</v>
      </c>
      <c r="S114" s="224" t="s">
        <v>2220</v>
      </c>
      <c r="T114" s="221" t="s">
        <v>24</v>
      </c>
      <c r="U114" s="221"/>
      <c r="V114" s="224"/>
      <c r="W114" s="14"/>
    </row>
    <row r="115" spans="2:23" ht="17.25" customHeight="1">
      <c r="B115" s="224">
        <v>2026</v>
      </c>
      <c r="C115" s="161">
        <v>5</v>
      </c>
      <c r="D115" s="161" t="s">
        <v>14</v>
      </c>
      <c r="E115" s="11" t="s">
        <v>2221</v>
      </c>
      <c r="F115" s="32" t="s">
        <v>71</v>
      </c>
      <c r="G115" s="11" t="s">
        <v>2210</v>
      </c>
      <c r="H115" s="66" t="s">
        <v>51</v>
      </c>
      <c r="I115" s="221" t="s">
        <v>1685</v>
      </c>
      <c r="J115" s="118">
        <v>600000000</v>
      </c>
      <c r="K115" s="107">
        <v>0</v>
      </c>
      <c r="L115" s="116">
        <v>0</v>
      </c>
      <c r="M115" s="116">
        <f t="shared" si="8"/>
        <v>600000000</v>
      </c>
      <c r="N115" s="116">
        <f t="shared" si="8"/>
        <v>600000000</v>
      </c>
      <c r="O115" s="116">
        <f t="shared" si="9"/>
        <v>600000000</v>
      </c>
      <c r="P115" s="226"/>
      <c r="Q115" s="32" t="s">
        <v>2206</v>
      </c>
      <c r="R115" s="224" t="s">
        <v>2211</v>
      </c>
      <c r="S115" s="224" t="s">
        <v>2222</v>
      </c>
      <c r="T115" s="221" t="s">
        <v>24</v>
      </c>
      <c r="U115" s="221"/>
      <c r="V115" s="224"/>
      <c r="W115" s="14"/>
    </row>
    <row r="116" spans="2:23" ht="17.25" customHeight="1">
      <c r="B116" s="11">
        <v>2026</v>
      </c>
      <c r="C116" s="11">
        <v>4</v>
      </c>
      <c r="D116" s="11" t="s">
        <v>14</v>
      </c>
      <c r="E116" s="11" t="s">
        <v>2223</v>
      </c>
      <c r="F116" s="141" t="s">
        <v>71</v>
      </c>
      <c r="G116" s="11" t="s">
        <v>16</v>
      </c>
      <c r="H116" s="11" t="s">
        <v>50</v>
      </c>
      <c r="I116" s="13" t="s">
        <v>1685</v>
      </c>
      <c r="J116" s="72">
        <v>1394560137</v>
      </c>
      <c r="K116" s="72">
        <v>138850000</v>
      </c>
      <c r="L116" s="72">
        <v>0</v>
      </c>
      <c r="M116" s="72">
        <f t="shared" ref="M116:M121" si="10">SUM(J116:L116)</f>
        <v>1533410137</v>
      </c>
      <c r="N116" s="72">
        <v>766705068.5</v>
      </c>
      <c r="O116" s="72">
        <f>M116-70456878</f>
        <v>1462953259</v>
      </c>
      <c r="P116" s="146"/>
      <c r="Q116" s="28" t="s">
        <v>2224</v>
      </c>
      <c r="R116" s="11" t="s">
        <v>2225</v>
      </c>
      <c r="S116" s="11" t="s">
        <v>2226</v>
      </c>
      <c r="T116" s="13" t="s">
        <v>24</v>
      </c>
      <c r="U116" s="13"/>
      <c r="V116" s="11"/>
      <c r="W116" s="14"/>
    </row>
    <row r="117" spans="2:23" ht="17.25" customHeight="1">
      <c r="B117" s="11">
        <v>2026</v>
      </c>
      <c r="C117" s="66">
        <v>4</v>
      </c>
      <c r="D117" s="66" t="s">
        <v>14</v>
      </c>
      <c r="E117" s="11" t="s">
        <v>2227</v>
      </c>
      <c r="F117" s="91" t="s">
        <v>71</v>
      </c>
      <c r="G117" s="66" t="s">
        <v>37</v>
      </c>
      <c r="H117" s="66" t="s">
        <v>50</v>
      </c>
      <c r="I117" s="13" t="s">
        <v>1685</v>
      </c>
      <c r="J117" s="74">
        <v>78694000</v>
      </c>
      <c r="K117" s="74">
        <v>44624000</v>
      </c>
      <c r="L117" s="74">
        <v>1347000</v>
      </c>
      <c r="M117" s="74">
        <f t="shared" si="10"/>
        <v>124665000</v>
      </c>
      <c r="N117" s="74">
        <v>62332500</v>
      </c>
      <c r="O117" s="74">
        <f>M117</f>
        <v>124665000</v>
      </c>
      <c r="P117" s="93"/>
      <c r="Q117" s="28" t="s">
        <v>2224</v>
      </c>
      <c r="R117" s="11" t="s">
        <v>2225</v>
      </c>
      <c r="S117" s="11" t="s">
        <v>2226</v>
      </c>
      <c r="T117" s="28" t="s">
        <v>24</v>
      </c>
      <c r="U117" s="28"/>
      <c r="V117" s="66"/>
      <c r="W117" s="14"/>
    </row>
    <row r="118" spans="2:23" ht="17.25" customHeight="1">
      <c r="B118" s="11">
        <v>2026</v>
      </c>
      <c r="C118" s="66">
        <v>5</v>
      </c>
      <c r="D118" s="66" t="s">
        <v>14</v>
      </c>
      <c r="E118" s="11" t="s">
        <v>2228</v>
      </c>
      <c r="F118" s="91" t="s">
        <v>71</v>
      </c>
      <c r="G118" s="66" t="s">
        <v>17</v>
      </c>
      <c r="H118" s="66" t="s">
        <v>50</v>
      </c>
      <c r="I118" s="13" t="s">
        <v>1685</v>
      </c>
      <c r="J118" s="74">
        <v>1199464000</v>
      </c>
      <c r="K118" s="74">
        <v>116734000</v>
      </c>
      <c r="L118" s="74"/>
      <c r="M118" s="74">
        <f t="shared" si="10"/>
        <v>1316198000</v>
      </c>
      <c r="N118" s="74">
        <v>600000000</v>
      </c>
      <c r="O118" s="74"/>
      <c r="P118" s="93"/>
      <c r="Q118" s="28" t="s">
        <v>2224</v>
      </c>
      <c r="R118" s="66" t="s">
        <v>2229</v>
      </c>
      <c r="S118" s="66" t="s">
        <v>2230</v>
      </c>
      <c r="T118" s="28" t="s">
        <v>24</v>
      </c>
      <c r="U118" s="28"/>
      <c r="V118" s="66"/>
      <c r="W118" s="14"/>
    </row>
    <row r="119" spans="2:23" ht="17.25" customHeight="1">
      <c r="B119" s="11">
        <v>2026</v>
      </c>
      <c r="C119" s="66">
        <v>5</v>
      </c>
      <c r="D119" s="66" t="s">
        <v>14</v>
      </c>
      <c r="E119" s="11" t="s">
        <v>2231</v>
      </c>
      <c r="F119" s="91" t="s">
        <v>71</v>
      </c>
      <c r="G119" s="66" t="s">
        <v>37</v>
      </c>
      <c r="H119" s="66" t="s">
        <v>50</v>
      </c>
      <c r="I119" s="13" t="s">
        <v>1685</v>
      </c>
      <c r="J119" s="74">
        <v>53530000</v>
      </c>
      <c r="K119" s="74">
        <v>0</v>
      </c>
      <c r="L119" s="74"/>
      <c r="M119" s="74">
        <f t="shared" si="10"/>
        <v>53530000</v>
      </c>
      <c r="N119" s="74">
        <v>10000000</v>
      </c>
      <c r="O119" s="74"/>
      <c r="P119" s="93"/>
      <c r="Q119" s="28" t="s">
        <v>2224</v>
      </c>
      <c r="R119" s="66" t="s">
        <v>2229</v>
      </c>
      <c r="S119" s="66" t="s">
        <v>2230</v>
      </c>
      <c r="T119" s="28" t="s">
        <v>24</v>
      </c>
      <c r="U119" s="28"/>
      <c r="V119" s="66"/>
      <c r="W119" s="14"/>
    </row>
    <row r="120" spans="2:23" ht="17.25" customHeight="1">
      <c r="B120" s="11">
        <v>2026</v>
      </c>
      <c r="C120" s="66">
        <v>5</v>
      </c>
      <c r="D120" s="66" t="s">
        <v>14</v>
      </c>
      <c r="E120" s="11" t="s">
        <v>2232</v>
      </c>
      <c r="F120" s="91" t="s">
        <v>71</v>
      </c>
      <c r="G120" s="66" t="s">
        <v>38</v>
      </c>
      <c r="H120" s="66" t="s">
        <v>50</v>
      </c>
      <c r="I120" s="13" t="s">
        <v>1685</v>
      </c>
      <c r="J120" s="74">
        <v>15477000</v>
      </c>
      <c r="K120" s="74"/>
      <c r="L120" s="74"/>
      <c r="M120" s="74">
        <f t="shared" si="10"/>
        <v>15477000</v>
      </c>
      <c r="N120" s="74">
        <v>5000000</v>
      </c>
      <c r="O120" s="74"/>
      <c r="P120" s="93"/>
      <c r="Q120" s="28" t="s">
        <v>2224</v>
      </c>
      <c r="R120" s="66" t="s">
        <v>2229</v>
      </c>
      <c r="S120" s="66" t="s">
        <v>2230</v>
      </c>
      <c r="T120" s="28" t="s">
        <v>24</v>
      </c>
      <c r="U120" s="28"/>
      <c r="V120" s="66"/>
      <c r="W120" s="14"/>
    </row>
    <row r="121" spans="2:23" ht="17.25" customHeight="1">
      <c r="B121" s="11">
        <v>2026</v>
      </c>
      <c r="C121" s="66">
        <v>5</v>
      </c>
      <c r="D121" s="66" t="s">
        <v>14</v>
      </c>
      <c r="E121" s="11" t="s">
        <v>2233</v>
      </c>
      <c r="F121" s="91" t="s">
        <v>71</v>
      </c>
      <c r="G121" s="66" t="s">
        <v>16</v>
      </c>
      <c r="H121" s="66" t="s">
        <v>50</v>
      </c>
      <c r="I121" s="13" t="s">
        <v>1687</v>
      </c>
      <c r="J121" s="74">
        <v>22000000</v>
      </c>
      <c r="K121" s="74">
        <v>0</v>
      </c>
      <c r="L121" s="74">
        <v>0</v>
      </c>
      <c r="M121" s="74">
        <f t="shared" si="10"/>
        <v>22000000</v>
      </c>
      <c r="N121" s="74">
        <v>22000000</v>
      </c>
      <c r="O121" s="74">
        <v>22000000</v>
      </c>
      <c r="P121" s="93"/>
      <c r="Q121" s="28" t="s">
        <v>2234</v>
      </c>
      <c r="R121" s="11" t="s">
        <v>2235</v>
      </c>
      <c r="S121" s="11" t="s">
        <v>2236</v>
      </c>
      <c r="T121" s="28" t="s">
        <v>24</v>
      </c>
      <c r="U121" s="28"/>
      <c r="V121" s="66" t="s">
        <v>399</v>
      </c>
      <c r="W121" s="14"/>
    </row>
    <row r="122" spans="2:23" ht="17.25" customHeight="1">
      <c r="B122" s="228">
        <v>2026</v>
      </c>
      <c r="C122" s="228">
        <v>6</v>
      </c>
      <c r="D122" s="228" t="s">
        <v>14</v>
      </c>
      <c r="E122" s="11" t="s">
        <v>2237</v>
      </c>
      <c r="F122" s="229" t="s">
        <v>71</v>
      </c>
      <c r="G122" s="228" t="s">
        <v>16</v>
      </c>
      <c r="H122" s="228" t="s">
        <v>50</v>
      </c>
      <c r="I122" s="230" t="s">
        <v>1689</v>
      </c>
      <c r="J122" s="111">
        <v>142197000</v>
      </c>
      <c r="K122" s="111"/>
      <c r="L122" s="111"/>
      <c r="M122" s="112">
        <f>K122+J122</f>
        <v>142197000</v>
      </c>
      <c r="N122" s="112">
        <v>142197000</v>
      </c>
      <c r="O122" s="112">
        <v>142197000</v>
      </c>
      <c r="P122" s="231"/>
      <c r="Q122" s="28" t="s">
        <v>2224</v>
      </c>
      <c r="R122" s="228" t="s">
        <v>2238</v>
      </c>
      <c r="S122" s="228" t="s">
        <v>2239</v>
      </c>
      <c r="T122" s="230" t="s">
        <v>24</v>
      </c>
      <c r="U122" s="230"/>
      <c r="V122" s="228"/>
      <c r="W122" s="14"/>
    </row>
    <row r="123" spans="2:23" ht="17.25" customHeight="1">
      <c r="B123" s="228">
        <v>2026</v>
      </c>
      <c r="C123" s="228">
        <v>6</v>
      </c>
      <c r="D123" s="228" t="s">
        <v>14</v>
      </c>
      <c r="E123" s="11" t="s">
        <v>2240</v>
      </c>
      <c r="F123" s="229" t="s">
        <v>71</v>
      </c>
      <c r="G123" s="228" t="s">
        <v>16</v>
      </c>
      <c r="H123" s="228" t="s">
        <v>50</v>
      </c>
      <c r="I123" s="230" t="s">
        <v>1689</v>
      </c>
      <c r="J123" s="111">
        <v>850454000</v>
      </c>
      <c r="K123" s="111"/>
      <c r="L123" s="111"/>
      <c r="M123" s="112">
        <f>K123+J123</f>
        <v>850454000</v>
      </c>
      <c r="N123" s="111">
        <v>850454000</v>
      </c>
      <c r="O123" s="111">
        <v>850454000</v>
      </c>
      <c r="P123" s="231"/>
      <c r="Q123" s="28" t="s">
        <v>2224</v>
      </c>
      <c r="R123" s="228" t="s">
        <v>2238</v>
      </c>
      <c r="S123" s="228" t="s">
        <v>2239</v>
      </c>
      <c r="T123" s="230" t="s">
        <v>24</v>
      </c>
      <c r="U123" s="230"/>
      <c r="V123" s="228"/>
      <c r="W123" s="14"/>
    </row>
    <row r="124" spans="2:23" ht="17.25" customHeight="1">
      <c r="B124" s="228">
        <v>2026</v>
      </c>
      <c r="C124" s="232">
        <v>5</v>
      </c>
      <c r="D124" s="232" t="s">
        <v>2007</v>
      </c>
      <c r="E124" s="11" t="s">
        <v>2241</v>
      </c>
      <c r="F124" s="229" t="s">
        <v>71</v>
      </c>
      <c r="G124" s="228" t="s">
        <v>16</v>
      </c>
      <c r="H124" s="228" t="s">
        <v>50</v>
      </c>
      <c r="I124" s="230" t="s">
        <v>1689</v>
      </c>
      <c r="J124" s="112">
        <v>1000000000</v>
      </c>
      <c r="K124" s="112">
        <v>634190000</v>
      </c>
      <c r="L124" s="112"/>
      <c r="M124" s="112">
        <f>K124+J124</f>
        <v>1634190000</v>
      </c>
      <c r="N124" s="62">
        <v>500000000</v>
      </c>
      <c r="O124" s="112">
        <v>1634190000</v>
      </c>
      <c r="P124" s="233"/>
      <c r="Q124" s="28" t="s">
        <v>2224</v>
      </c>
      <c r="R124" s="228" t="s">
        <v>2238</v>
      </c>
      <c r="S124" s="228" t="s">
        <v>2239</v>
      </c>
      <c r="T124" s="230" t="s">
        <v>24</v>
      </c>
      <c r="U124" s="196"/>
      <c r="V124" s="232"/>
      <c r="W124" s="14"/>
    </row>
    <row r="125" spans="2:23" ht="17.25" customHeight="1">
      <c r="B125" s="228">
        <v>2026</v>
      </c>
      <c r="C125" s="232">
        <v>5</v>
      </c>
      <c r="D125" s="232" t="s">
        <v>2007</v>
      </c>
      <c r="E125" s="11" t="s">
        <v>2242</v>
      </c>
      <c r="F125" s="229" t="s">
        <v>71</v>
      </c>
      <c r="G125" s="232" t="s">
        <v>38</v>
      </c>
      <c r="H125" s="232" t="s">
        <v>52</v>
      </c>
      <c r="I125" s="230" t="s">
        <v>1687</v>
      </c>
      <c r="J125" s="112">
        <v>1342000</v>
      </c>
      <c r="K125" s="112">
        <v>31332000</v>
      </c>
      <c r="L125" s="112"/>
      <c r="M125" s="112">
        <f>K125+J125</f>
        <v>32674000</v>
      </c>
      <c r="N125" s="112">
        <v>32674000</v>
      </c>
      <c r="O125" s="112">
        <v>32674000</v>
      </c>
      <c r="P125" s="233"/>
      <c r="Q125" s="28" t="s">
        <v>2224</v>
      </c>
      <c r="R125" s="228" t="s">
        <v>2238</v>
      </c>
      <c r="S125" s="228" t="s">
        <v>2239</v>
      </c>
      <c r="T125" s="230" t="s">
        <v>24</v>
      </c>
      <c r="U125" s="196"/>
      <c r="V125" s="232" t="s">
        <v>399</v>
      </c>
      <c r="W125" s="14"/>
    </row>
    <row r="126" spans="2:23" ht="17.25" customHeight="1">
      <c r="B126" s="228">
        <v>2026</v>
      </c>
      <c r="C126" s="232">
        <v>5</v>
      </c>
      <c r="D126" s="232" t="s">
        <v>2007</v>
      </c>
      <c r="E126" s="11" t="s">
        <v>2243</v>
      </c>
      <c r="F126" s="198" t="s">
        <v>71</v>
      </c>
      <c r="G126" s="196" t="s">
        <v>17</v>
      </c>
      <c r="H126" s="196" t="s">
        <v>51</v>
      </c>
      <c r="I126" s="196" t="s">
        <v>1685</v>
      </c>
      <c r="J126" s="29">
        <v>3238000000</v>
      </c>
      <c r="K126" s="29">
        <v>0</v>
      </c>
      <c r="L126" s="29">
        <v>0</v>
      </c>
      <c r="M126" s="29">
        <v>3238000000</v>
      </c>
      <c r="N126" s="29">
        <v>3238000000</v>
      </c>
      <c r="O126" s="29">
        <v>3238000000</v>
      </c>
      <c r="P126" s="233"/>
      <c r="Q126" s="28" t="s">
        <v>2224</v>
      </c>
      <c r="R126" s="28" t="s">
        <v>631</v>
      </c>
      <c r="S126" s="28" t="s">
        <v>685</v>
      </c>
      <c r="T126" s="230" t="s">
        <v>24</v>
      </c>
      <c r="U126" s="196"/>
      <c r="V126" s="232"/>
      <c r="W126" s="14"/>
    </row>
    <row r="127" spans="2:23" ht="17.25" customHeight="1">
      <c r="B127" s="228">
        <v>2026</v>
      </c>
      <c r="C127" s="232">
        <v>5</v>
      </c>
      <c r="D127" s="232" t="s">
        <v>2007</v>
      </c>
      <c r="E127" s="11" t="s">
        <v>2244</v>
      </c>
      <c r="F127" s="229" t="s">
        <v>71</v>
      </c>
      <c r="G127" s="228" t="s">
        <v>16</v>
      </c>
      <c r="H127" s="232" t="s">
        <v>52</v>
      </c>
      <c r="I127" s="230" t="s">
        <v>1687</v>
      </c>
      <c r="J127" s="29">
        <v>22000000</v>
      </c>
      <c r="K127" s="74">
        <v>0</v>
      </c>
      <c r="L127" s="74">
        <v>0</v>
      </c>
      <c r="M127" s="74">
        <f>SUM(J127:L127)</f>
        <v>22000000</v>
      </c>
      <c r="N127" s="74">
        <f>SUM(K127:M127)</f>
        <v>22000000</v>
      </c>
      <c r="O127" s="74">
        <v>22000000</v>
      </c>
      <c r="P127" s="233"/>
      <c r="Q127" s="28" t="s">
        <v>2245</v>
      </c>
      <c r="R127" s="28" t="s">
        <v>2246</v>
      </c>
      <c r="S127" s="228" t="s">
        <v>2247</v>
      </c>
      <c r="T127" s="230" t="s">
        <v>24</v>
      </c>
      <c r="U127" s="196"/>
      <c r="V127" s="232" t="s">
        <v>399</v>
      </c>
      <c r="W127" s="14"/>
    </row>
    <row r="128" spans="2:23" ht="17.25" customHeight="1">
      <c r="B128" s="228">
        <v>2026</v>
      </c>
      <c r="C128" s="232">
        <v>6</v>
      </c>
      <c r="D128" s="232" t="s">
        <v>2007</v>
      </c>
      <c r="E128" s="11" t="s">
        <v>2248</v>
      </c>
      <c r="F128" s="229" t="s">
        <v>71</v>
      </c>
      <c r="G128" s="228" t="s">
        <v>16</v>
      </c>
      <c r="H128" s="232" t="s">
        <v>51</v>
      </c>
      <c r="I128" s="230" t="s">
        <v>1685</v>
      </c>
      <c r="J128" s="29">
        <v>1200000000</v>
      </c>
      <c r="K128" s="74">
        <v>500000000</v>
      </c>
      <c r="L128" s="74">
        <v>0</v>
      </c>
      <c r="M128" s="74">
        <v>1700000000</v>
      </c>
      <c r="N128" s="74">
        <v>1200000000</v>
      </c>
      <c r="O128" s="74">
        <v>600000000</v>
      </c>
      <c r="P128" s="233"/>
      <c r="Q128" s="28" t="s">
        <v>2249</v>
      </c>
      <c r="R128" s="28" t="s">
        <v>2250</v>
      </c>
      <c r="S128" s="228" t="s">
        <v>2251</v>
      </c>
      <c r="T128" s="230" t="s">
        <v>24</v>
      </c>
      <c r="U128" s="196"/>
      <c r="V128" s="232"/>
      <c r="W128" s="14"/>
    </row>
    <row r="129" spans="2:23" ht="17.25" customHeight="1">
      <c r="B129" s="11">
        <v>2026</v>
      </c>
      <c r="C129" s="11">
        <v>5</v>
      </c>
      <c r="D129" s="11" t="s">
        <v>14</v>
      </c>
      <c r="E129" s="11" t="s">
        <v>2252</v>
      </c>
      <c r="F129" s="141" t="s">
        <v>71</v>
      </c>
      <c r="G129" s="11" t="s">
        <v>16</v>
      </c>
      <c r="H129" s="11" t="s">
        <v>50</v>
      </c>
      <c r="I129" s="13" t="s">
        <v>1685</v>
      </c>
      <c r="J129" s="72">
        <v>300000000</v>
      </c>
      <c r="K129" s="72">
        <v>50000000</v>
      </c>
      <c r="L129" s="72">
        <v>100000000</v>
      </c>
      <c r="M129" s="72">
        <f t="shared" ref="M129:M136" si="11">SUM(J129:L129)</f>
        <v>450000000</v>
      </c>
      <c r="N129" s="72">
        <v>450000000</v>
      </c>
      <c r="O129" s="72">
        <v>450000000</v>
      </c>
      <c r="P129" s="146"/>
      <c r="Q129" s="11" t="s">
        <v>2253</v>
      </c>
      <c r="R129" s="11" t="s">
        <v>2254</v>
      </c>
      <c r="S129" s="11" t="s">
        <v>2255</v>
      </c>
      <c r="T129" s="28" t="s">
        <v>24</v>
      </c>
      <c r="U129" s="13"/>
      <c r="V129" s="11"/>
      <c r="W129" s="14"/>
    </row>
    <row r="130" spans="2:23" ht="17.25" customHeight="1">
      <c r="B130" s="11">
        <v>2026</v>
      </c>
      <c r="C130" s="66">
        <v>4</v>
      </c>
      <c r="D130" s="66" t="s">
        <v>14</v>
      </c>
      <c r="E130" s="11" t="s">
        <v>2256</v>
      </c>
      <c r="F130" s="91" t="s">
        <v>2141</v>
      </c>
      <c r="G130" s="66" t="s">
        <v>1933</v>
      </c>
      <c r="H130" s="66" t="s">
        <v>2257</v>
      </c>
      <c r="I130" s="13" t="s">
        <v>1685</v>
      </c>
      <c r="J130" s="74">
        <v>1453041221</v>
      </c>
      <c r="K130" s="74">
        <v>927217785</v>
      </c>
      <c r="L130" s="74">
        <v>0</v>
      </c>
      <c r="M130" s="74">
        <f t="shared" si="11"/>
        <v>2380259006</v>
      </c>
      <c r="N130" s="74">
        <v>600000000</v>
      </c>
      <c r="O130" s="74">
        <v>2380259006</v>
      </c>
      <c r="P130" s="93"/>
      <c r="Q130" s="66" t="s">
        <v>2253</v>
      </c>
      <c r="R130" s="66" t="s">
        <v>2258</v>
      </c>
      <c r="S130" s="66" t="s">
        <v>2259</v>
      </c>
      <c r="T130" s="28" t="s">
        <v>24</v>
      </c>
      <c r="U130" s="28"/>
      <c r="V130" s="66"/>
      <c r="W130" s="14"/>
    </row>
    <row r="131" spans="2:23" ht="17.25" customHeight="1">
      <c r="B131" s="11">
        <v>2026</v>
      </c>
      <c r="C131" s="66">
        <v>5</v>
      </c>
      <c r="D131" s="66" t="s">
        <v>15</v>
      </c>
      <c r="E131" s="11" t="s">
        <v>2260</v>
      </c>
      <c r="F131" s="91" t="s">
        <v>71</v>
      </c>
      <c r="G131" s="66" t="s">
        <v>16</v>
      </c>
      <c r="H131" s="66" t="s">
        <v>50</v>
      </c>
      <c r="I131" s="13" t="s">
        <v>1685</v>
      </c>
      <c r="J131" s="74">
        <v>3700087451</v>
      </c>
      <c r="K131" s="74">
        <v>1590516000</v>
      </c>
      <c r="L131" s="74">
        <v>0</v>
      </c>
      <c r="M131" s="74">
        <f t="shared" si="11"/>
        <v>5290603451</v>
      </c>
      <c r="N131" s="74">
        <v>650000000</v>
      </c>
      <c r="O131" s="74">
        <v>5290603451</v>
      </c>
      <c r="P131" s="93"/>
      <c r="Q131" s="66" t="s">
        <v>2253</v>
      </c>
      <c r="R131" s="66" t="s">
        <v>2258</v>
      </c>
      <c r="S131" s="66" t="s">
        <v>2259</v>
      </c>
      <c r="T131" s="28" t="s">
        <v>24</v>
      </c>
      <c r="U131" s="28"/>
      <c r="V131" s="66"/>
      <c r="W131" s="14"/>
    </row>
    <row r="132" spans="2:23" ht="17.25" customHeight="1">
      <c r="B132" s="196">
        <v>2026</v>
      </c>
      <c r="C132" s="196">
        <v>6</v>
      </c>
      <c r="D132" s="196" t="s">
        <v>15</v>
      </c>
      <c r="E132" s="196" t="s">
        <v>978</v>
      </c>
      <c r="F132" s="198" t="s">
        <v>71</v>
      </c>
      <c r="G132" s="196" t="s">
        <v>16</v>
      </c>
      <c r="H132" s="196" t="s">
        <v>51</v>
      </c>
      <c r="I132" s="196" t="s">
        <v>1685</v>
      </c>
      <c r="J132" s="30">
        <v>4000000000</v>
      </c>
      <c r="K132" s="30">
        <v>4466196000</v>
      </c>
      <c r="L132" s="30">
        <v>0</v>
      </c>
      <c r="M132" s="30">
        <v>8466196000</v>
      </c>
      <c r="N132" s="30">
        <v>500000000</v>
      </c>
      <c r="O132" s="30">
        <v>8466196000</v>
      </c>
      <c r="P132" s="35"/>
      <c r="Q132" s="28" t="s">
        <v>639</v>
      </c>
      <c r="R132" s="28" t="s">
        <v>1101</v>
      </c>
      <c r="S132" s="28" t="s">
        <v>1102</v>
      </c>
      <c r="T132" s="28" t="s">
        <v>24</v>
      </c>
      <c r="U132" s="13"/>
      <c r="V132" s="13"/>
      <c r="W132" s="14"/>
    </row>
    <row r="133" spans="2:23" ht="17.25" customHeight="1">
      <c r="B133" s="11">
        <v>2026</v>
      </c>
      <c r="C133" s="11">
        <v>4</v>
      </c>
      <c r="D133" s="28" t="s">
        <v>14</v>
      </c>
      <c r="E133" s="11" t="s">
        <v>2261</v>
      </c>
      <c r="F133" s="52" t="s">
        <v>71</v>
      </c>
      <c r="G133" s="28" t="s">
        <v>16</v>
      </c>
      <c r="H133" s="28" t="s">
        <v>52</v>
      </c>
      <c r="I133" s="13" t="s">
        <v>1686</v>
      </c>
      <c r="J133" s="72">
        <v>16239000</v>
      </c>
      <c r="K133" s="72">
        <v>0</v>
      </c>
      <c r="L133" s="72">
        <v>0</v>
      </c>
      <c r="M133" s="72">
        <f t="shared" si="11"/>
        <v>16239000</v>
      </c>
      <c r="N133" s="72">
        <v>16239000</v>
      </c>
      <c r="O133" s="72">
        <v>0</v>
      </c>
      <c r="P133" s="146"/>
      <c r="Q133" s="28" t="s">
        <v>2262</v>
      </c>
      <c r="R133" s="11" t="s">
        <v>2263</v>
      </c>
      <c r="S133" s="11" t="s">
        <v>2264</v>
      </c>
      <c r="T133" s="13" t="s">
        <v>24</v>
      </c>
      <c r="U133" s="13"/>
      <c r="V133" s="13" t="s">
        <v>1121</v>
      </c>
      <c r="W133" s="14"/>
    </row>
    <row r="134" spans="2:23" ht="17.25" customHeight="1">
      <c r="B134" s="11">
        <v>2026</v>
      </c>
      <c r="C134" s="66">
        <v>4</v>
      </c>
      <c r="D134" s="66" t="s">
        <v>14</v>
      </c>
      <c r="E134" s="11" t="s">
        <v>2265</v>
      </c>
      <c r="F134" s="141" t="s">
        <v>71</v>
      </c>
      <c r="G134" s="28" t="s">
        <v>16</v>
      </c>
      <c r="H134" s="28" t="s">
        <v>52</v>
      </c>
      <c r="I134" s="13" t="s">
        <v>1686</v>
      </c>
      <c r="J134" s="74">
        <v>19500000</v>
      </c>
      <c r="K134" s="74">
        <v>0</v>
      </c>
      <c r="L134" s="74">
        <v>0</v>
      </c>
      <c r="M134" s="74">
        <f t="shared" si="11"/>
        <v>19500000</v>
      </c>
      <c r="N134" s="74">
        <v>19500000</v>
      </c>
      <c r="O134" s="74">
        <v>0</v>
      </c>
      <c r="P134" s="93"/>
      <c r="Q134" s="28" t="s">
        <v>2262</v>
      </c>
      <c r="R134" s="11" t="s">
        <v>2263</v>
      </c>
      <c r="S134" s="11" t="s">
        <v>2264</v>
      </c>
      <c r="T134" s="13" t="s">
        <v>24</v>
      </c>
      <c r="U134" s="13"/>
      <c r="V134" s="13" t="s">
        <v>1121</v>
      </c>
      <c r="W134" s="14"/>
    </row>
    <row r="135" spans="2:23" ht="17.25" customHeight="1">
      <c r="B135" s="11">
        <v>2026</v>
      </c>
      <c r="C135" s="66">
        <v>4</v>
      </c>
      <c r="D135" s="66" t="s">
        <v>14</v>
      </c>
      <c r="E135" s="11" t="s">
        <v>2266</v>
      </c>
      <c r="F135" s="141" t="s">
        <v>71</v>
      </c>
      <c r="G135" s="28" t="s">
        <v>16</v>
      </c>
      <c r="H135" s="28" t="s">
        <v>52</v>
      </c>
      <c r="I135" s="13" t="s">
        <v>1686</v>
      </c>
      <c r="J135" s="74">
        <v>55000000</v>
      </c>
      <c r="K135" s="74">
        <v>0</v>
      </c>
      <c r="L135" s="74">
        <v>0</v>
      </c>
      <c r="M135" s="74">
        <f t="shared" si="11"/>
        <v>55000000</v>
      </c>
      <c r="N135" s="74">
        <v>55000000</v>
      </c>
      <c r="O135" s="74">
        <v>0</v>
      </c>
      <c r="P135" s="93"/>
      <c r="Q135" s="28" t="s">
        <v>2262</v>
      </c>
      <c r="R135" s="11" t="s">
        <v>2263</v>
      </c>
      <c r="S135" s="11" t="s">
        <v>2264</v>
      </c>
      <c r="T135" s="13" t="s">
        <v>24</v>
      </c>
      <c r="U135" s="13"/>
      <c r="V135" s="13" t="s">
        <v>1121</v>
      </c>
      <c r="W135" s="14"/>
    </row>
    <row r="136" spans="2:23" ht="17.25" customHeight="1">
      <c r="B136" s="11">
        <v>2026</v>
      </c>
      <c r="C136" s="66">
        <v>4</v>
      </c>
      <c r="D136" s="66" t="s">
        <v>14</v>
      </c>
      <c r="E136" s="11" t="s">
        <v>2267</v>
      </c>
      <c r="F136" s="141" t="s">
        <v>71</v>
      </c>
      <c r="G136" s="28" t="s">
        <v>16</v>
      </c>
      <c r="H136" s="28" t="s">
        <v>52</v>
      </c>
      <c r="I136" s="13" t="s">
        <v>1686</v>
      </c>
      <c r="J136" s="74">
        <v>54600000</v>
      </c>
      <c r="K136" s="74">
        <v>14526000</v>
      </c>
      <c r="L136" s="74">
        <v>0</v>
      </c>
      <c r="M136" s="74">
        <f t="shared" si="11"/>
        <v>69126000</v>
      </c>
      <c r="N136" s="74">
        <v>69126000</v>
      </c>
      <c r="O136" s="74">
        <v>0</v>
      </c>
      <c r="P136" s="93"/>
      <c r="Q136" s="28" t="s">
        <v>2262</v>
      </c>
      <c r="R136" s="11" t="s">
        <v>2263</v>
      </c>
      <c r="S136" s="11" t="s">
        <v>2264</v>
      </c>
      <c r="T136" s="13" t="s">
        <v>24</v>
      </c>
      <c r="U136" s="13"/>
      <c r="V136" s="13" t="s">
        <v>1121</v>
      </c>
      <c r="W136" s="14"/>
    </row>
    <row r="137" spans="2:23" ht="17.25" customHeight="1">
      <c r="B137" s="126">
        <v>2026</v>
      </c>
      <c r="C137" s="127">
        <v>4</v>
      </c>
      <c r="D137" s="66" t="s">
        <v>2007</v>
      </c>
      <c r="E137" s="66" t="s">
        <v>2529</v>
      </c>
      <c r="F137" s="91" t="s">
        <v>2141</v>
      </c>
      <c r="G137" s="66" t="s">
        <v>1933</v>
      </c>
      <c r="H137" s="66" t="s">
        <v>61</v>
      </c>
      <c r="I137" s="13" t="s">
        <v>1687</v>
      </c>
      <c r="J137" s="92">
        <v>48000000</v>
      </c>
      <c r="K137" s="92">
        <v>30000000</v>
      </c>
      <c r="L137" s="92"/>
      <c r="M137" s="92">
        <f>J137+K137+L137</f>
        <v>78000000</v>
      </c>
      <c r="N137" s="92"/>
      <c r="O137" s="92"/>
      <c r="P137" s="93"/>
      <c r="Q137" s="66" t="s">
        <v>2262</v>
      </c>
      <c r="R137" s="66" t="s">
        <v>2263</v>
      </c>
      <c r="S137" s="11" t="s">
        <v>2264</v>
      </c>
      <c r="T137" s="28" t="s">
        <v>24</v>
      </c>
      <c r="U137" s="28"/>
      <c r="V137" s="13" t="s">
        <v>1121</v>
      </c>
      <c r="W137" s="14"/>
    </row>
    <row r="138" spans="2:23" ht="17.25" customHeight="1">
      <c r="B138" s="126">
        <v>2026</v>
      </c>
      <c r="C138" s="127">
        <v>4</v>
      </c>
      <c r="D138" s="66" t="s">
        <v>2007</v>
      </c>
      <c r="E138" s="66" t="s">
        <v>2530</v>
      </c>
      <c r="F138" s="91" t="s">
        <v>2141</v>
      </c>
      <c r="G138" s="66" t="s">
        <v>1933</v>
      </c>
      <c r="H138" s="66" t="s">
        <v>61</v>
      </c>
      <c r="I138" s="13" t="s">
        <v>1687</v>
      </c>
      <c r="J138" s="92">
        <v>20000000</v>
      </c>
      <c r="K138" s="92">
        <v>20000000</v>
      </c>
      <c r="L138" s="92"/>
      <c r="M138" s="92">
        <f>J138+K138+L138</f>
        <v>40000000</v>
      </c>
      <c r="N138" s="92"/>
      <c r="O138" s="92"/>
      <c r="P138" s="93"/>
      <c r="Q138" s="66" t="s">
        <v>635</v>
      </c>
      <c r="R138" s="66" t="s">
        <v>2263</v>
      </c>
      <c r="S138" s="11" t="s">
        <v>2264</v>
      </c>
      <c r="T138" s="28" t="s">
        <v>24</v>
      </c>
      <c r="U138" s="28"/>
      <c r="V138" s="13" t="s">
        <v>1121</v>
      </c>
      <c r="W138" s="14"/>
    </row>
    <row r="139" spans="2:23" ht="17.25" customHeight="1">
      <c r="B139" s="126">
        <v>2026</v>
      </c>
      <c r="C139" s="127">
        <v>4</v>
      </c>
      <c r="D139" s="66" t="s">
        <v>2007</v>
      </c>
      <c r="E139" s="66" t="s">
        <v>2531</v>
      </c>
      <c r="F139" s="91" t="s">
        <v>2141</v>
      </c>
      <c r="G139" s="66" t="s">
        <v>1933</v>
      </c>
      <c r="H139" s="66" t="s">
        <v>61</v>
      </c>
      <c r="I139" s="13" t="s">
        <v>1687</v>
      </c>
      <c r="J139" s="92">
        <v>35000000</v>
      </c>
      <c r="K139" s="92">
        <v>10000000</v>
      </c>
      <c r="L139" s="92"/>
      <c r="M139" s="92">
        <f>J139+K139+L139</f>
        <v>45000000</v>
      </c>
      <c r="N139" s="92"/>
      <c r="O139" s="92"/>
      <c r="P139" s="93"/>
      <c r="Q139" s="66" t="s">
        <v>635</v>
      </c>
      <c r="R139" s="66" t="s">
        <v>2263</v>
      </c>
      <c r="S139" s="11" t="s">
        <v>2264</v>
      </c>
      <c r="T139" s="28" t="s">
        <v>24</v>
      </c>
      <c r="U139" s="28"/>
      <c r="V139" s="13" t="s">
        <v>1121</v>
      </c>
      <c r="W139" s="14"/>
    </row>
    <row r="140" spans="2:23" ht="17.25" customHeight="1">
      <c r="B140" s="28">
        <v>2026</v>
      </c>
      <c r="C140" s="28">
        <v>4</v>
      </c>
      <c r="D140" s="28" t="s">
        <v>14</v>
      </c>
      <c r="E140" s="11" t="s">
        <v>2271</v>
      </c>
      <c r="F140" s="52" t="s">
        <v>71</v>
      </c>
      <c r="G140" s="28" t="s">
        <v>16</v>
      </c>
      <c r="H140" s="28" t="s">
        <v>51</v>
      </c>
      <c r="I140" s="13" t="s">
        <v>1685</v>
      </c>
      <c r="J140" s="62">
        <v>688000000</v>
      </c>
      <c r="K140" s="62"/>
      <c r="L140" s="62"/>
      <c r="M140" s="62">
        <v>688000000</v>
      </c>
      <c r="N140" s="62"/>
      <c r="O140" s="62"/>
      <c r="P140" s="63"/>
      <c r="Q140" s="13" t="s">
        <v>209</v>
      </c>
      <c r="R140" s="13" t="s">
        <v>636</v>
      </c>
      <c r="S140" s="13" t="s">
        <v>637</v>
      </c>
      <c r="T140" s="13" t="s">
        <v>24</v>
      </c>
      <c r="U140" s="13"/>
      <c r="V140" s="11"/>
      <c r="W140" s="14"/>
    </row>
    <row r="141" spans="2:23" ht="17.25" customHeight="1">
      <c r="B141" s="28">
        <v>2026</v>
      </c>
      <c r="C141" s="28">
        <v>4</v>
      </c>
      <c r="D141" s="28" t="s">
        <v>14</v>
      </c>
      <c r="E141" s="11" t="s">
        <v>2272</v>
      </c>
      <c r="F141" s="52" t="s">
        <v>71</v>
      </c>
      <c r="G141" s="28" t="s">
        <v>16</v>
      </c>
      <c r="H141" s="28" t="s">
        <v>51</v>
      </c>
      <c r="I141" s="13" t="s">
        <v>1685</v>
      </c>
      <c r="J141" s="62">
        <v>440000000</v>
      </c>
      <c r="K141" s="62"/>
      <c r="L141" s="62"/>
      <c r="M141" s="62">
        <v>440000000</v>
      </c>
      <c r="N141" s="62"/>
      <c r="O141" s="62"/>
      <c r="P141" s="63"/>
      <c r="Q141" s="13" t="s">
        <v>209</v>
      </c>
      <c r="R141" s="13" t="s">
        <v>636</v>
      </c>
      <c r="S141" s="13" t="s">
        <v>637</v>
      </c>
      <c r="T141" s="13" t="s">
        <v>24</v>
      </c>
      <c r="U141" s="13"/>
      <c r="V141" s="11"/>
      <c r="W141" s="14"/>
    </row>
    <row r="142" spans="2:23" ht="17.25" customHeight="1">
      <c r="B142" s="28">
        <v>2026</v>
      </c>
      <c r="C142" s="28">
        <v>4</v>
      </c>
      <c r="D142" s="28" t="s">
        <v>15</v>
      </c>
      <c r="E142" s="11" t="s">
        <v>2273</v>
      </c>
      <c r="F142" s="52" t="s">
        <v>71</v>
      </c>
      <c r="G142" s="28" t="s">
        <v>16</v>
      </c>
      <c r="H142" s="28" t="s">
        <v>50</v>
      </c>
      <c r="I142" s="13" t="s">
        <v>1685</v>
      </c>
      <c r="J142" s="62">
        <v>1660278000</v>
      </c>
      <c r="K142" s="62">
        <v>0</v>
      </c>
      <c r="L142" s="62">
        <v>0</v>
      </c>
      <c r="M142" s="62">
        <v>1660278000</v>
      </c>
      <c r="N142" s="62">
        <v>1660278000</v>
      </c>
      <c r="O142" s="62">
        <v>1162194600</v>
      </c>
      <c r="P142" s="63"/>
      <c r="Q142" s="13" t="s">
        <v>209</v>
      </c>
      <c r="R142" s="28" t="s">
        <v>2274</v>
      </c>
      <c r="S142" s="28" t="s">
        <v>2275</v>
      </c>
      <c r="T142" s="13" t="s">
        <v>24</v>
      </c>
      <c r="U142" s="13"/>
      <c r="V142" s="13"/>
      <c r="W142" s="14"/>
    </row>
    <row r="143" spans="2:23" ht="17.25" customHeight="1">
      <c r="B143" s="28">
        <v>2026</v>
      </c>
      <c r="C143" s="28">
        <v>4</v>
      </c>
      <c r="D143" s="28" t="s">
        <v>15</v>
      </c>
      <c r="E143" s="11" t="s">
        <v>2276</v>
      </c>
      <c r="F143" s="52" t="s">
        <v>71</v>
      </c>
      <c r="G143" s="28" t="s">
        <v>37</v>
      </c>
      <c r="H143" s="28" t="s">
        <v>50</v>
      </c>
      <c r="I143" s="13" t="s">
        <v>1685</v>
      </c>
      <c r="J143" s="62">
        <v>171516000</v>
      </c>
      <c r="K143" s="62">
        <v>0</v>
      </c>
      <c r="L143" s="62">
        <v>0</v>
      </c>
      <c r="M143" s="62">
        <v>171516000</v>
      </c>
      <c r="N143" s="62">
        <v>171516000</v>
      </c>
      <c r="O143" s="62">
        <v>171516000</v>
      </c>
      <c r="P143" s="63"/>
      <c r="Q143" s="13" t="s">
        <v>209</v>
      </c>
      <c r="R143" s="28" t="s">
        <v>2274</v>
      </c>
      <c r="S143" s="28" t="s">
        <v>2275</v>
      </c>
      <c r="T143" s="13" t="s">
        <v>24</v>
      </c>
      <c r="U143" s="13"/>
      <c r="V143" s="13"/>
      <c r="W143" s="14"/>
    </row>
    <row r="144" spans="2:23" ht="17.25" customHeight="1">
      <c r="B144" s="28">
        <v>2026</v>
      </c>
      <c r="C144" s="28">
        <v>4</v>
      </c>
      <c r="D144" s="28" t="s">
        <v>15</v>
      </c>
      <c r="E144" s="11" t="s">
        <v>2277</v>
      </c>
      <c r="F144" s="52" t="s">
        <v>71</v>
      </c>
      <c r="G144" s="28" t="s">
        <v>38</v>
      </c>
      <c r="H144" s="28" t="s">
        <v>50</v>
      </c>
      <c r="I144" s="13" t="s">
        <v>1688</v>
      </c>
      <c r="J144" s="62">
        <v>131495000</v>
      </c>
      <c r="K144" s="62">
        <v>0</v>
      </c>
      <c r="L144" s="62">
        <v>0</v>
      </c>
      <c r="M144" s="62">
        <v>131495000</v>
      </c>
      <c r="N144" s="62">
        <v>131495000</v>
      </c>
      <c r="O144" s="62">
        <v>131495000</v>
      </c>
      <c r="P144" s="63"/>
      <c r="Q144" s="13" t="s">
        <v>209</v>
      </c>
      <c r="R144" s="28" t="s">
        <v>2274</v>
      </c>
      <c r="S144" s="28" t="s">
        <v>2275</v>
      </c>
      <c r="T144" s="13" t="s">
        <v>24</v>
      </c>
      <c r="U144" s="13"/>
      <c r="V144" s="13"/>
      <c r="W144" s="14"/>
    </row>
    <row r="145" spans="2:23" ht="17.25" customHeight="1">
      <c r="B145" s="28">
        <v>2026</v>
      </c>
      <c r="C145" s="28">
        <v>4</v>
      </c>
      <c r="D145" s="28" t="s">
        <v>15</v>
      </c>
      <c r="E145" s="11" t="s">
        <v>2278</v>
      </c>
      <c r="F145" s="52" t="s">
        <v>71</v>
      </c>
      <c r="G145" s="28" t="s">
        <v>39</v>
      </c>
      <c r="H145" s="28" t="s">
        <v>50</v>
      </c>
      <c r="I145" s="13" t="s">
        <v>1688</v>
      </c>
      <c r="J145" s="62">
        <v>85758000</v>
      </c>
      <c r="K145" s="62">
        <v>0</v>
      </c>
      <c r="L145" s="62">
        <v>0</v>
      </c>
      <c r="M145" s="62">
        <v>85758000</v>
      </c>
      <c r="N145" s="62">
        <v>85758000</v>
      </c>
      <c r="O145" s="62">
        <v>85758000</v>
      </c>
      <c r="P145" s="63"/>
      <c r="Q145" s="13" t="s">
        <v>209</v>
      </c>
      <c r="R145" s="28" t="s">
        <v>2274</v>
      </c>
      <c r="S145" s="28" t="s">
        <v>2275</v>
      </c>
      <c r="T145" s="13" t="s">
        <v>24</v>
      </c>
      <c r="U145" s="13"/>
      <c r="V145" s="13"/>
      <c r="W145" s="14"/>
    </row>
    <row r="146" spans="2:23" ht="17.25" customHeight="1">
      <c r="B146" s="11">
        <v>2026</v>
      </c>
      <c r="C146" s="11">
        <v>4</v>
      </c>
      <c r="D146" s="66" t="s">
        <v>14</v>
      </c>
      <c r="E146" s="11" t="s">
        <v>2279</v>
      </c>
      <c r="F146" s="141" t="s">
        <v>2141</v>
      </c>
      <c r="G146" s="11" t="s">
        <v>16</v>
      </c>
      <c r="H146" s="66" t="s">
        <v>52</v>
      </c>
      <c r="I146" s="13" t="s">
        <v>1685</v>
      </c>
      <c r="J146" s="72">
        <v>34415898</v>
      </c>
      <c r="K146" s="72">
        <v>8800000</v>
      </c>
      <c r="L146" s="72">
        <v>10300000</v>
      </c>
      <c r="M146" s="72">
        <f t="shared" ref="M146:M157" si="12">SUM(J146:L146)</f>
        <v>53515898</v>
      </c>
      <c r="N146" s="72">
        <v>34415898</v>
      </c>
      <c r="O146" s="72">
        <v>10300000</v>
      </c>
      <c r="P146" s="146"/>
      <c r="Q146" s="11" t="s">
        <v>2280</v>
      </c>
      <c r="R146" s="11" t="s">
        <v>2281</v>
      </c>
      <c r="S146" s="11" t="s">
        <v>2282</v>
      </c>
      <c r="T146" s="13" t="s">
        <v>1829</v>
      </c>
      <c r="U146" s="13"/>
      <c r="V146" s="66" t="s">
        <v>63</v>
      </c>
      <c r="W146" s="14"/>
    </row>
    <row r="147" spans="2:23" ht="17.25" customHeight="1">
      <c r="B147" s="11">
        <v>2026</v>
      </c>
      <c r="C147" s="66">
        <v>4</v>
      </c>
      <c r="D147" s="66" t="s">
        <v>14</v>
      </c>
      <c r="E147" s="11" t="s">
        <v>2283</v>
      </c>
      <c r="F147" s="91" t="s">
        <v>2141</v>
      </c>
      <c r="G147" s="66" t="s">
        <v>1933</v>
      </c>
      <c r="H147" s="66" t="s">
        <v>61</v>
      </c>
      <c r="I147" s="13" t="s">
        <v>1687</v>
      </c>
      <c r="J147" s="74">
        <v>20000000</v>
      </c>
      <c r="K147" s="74">
        <v>0</v>
      </c>
      <c r="L147" s="74">
        <v>0</v>
      </c>
      <c r="M147" s="74">
        <f t="shared" si="12"/>
        <v>20000000</v>
      </c>
      <c r="N147" s="74"/>
      <c r="O147" s="74"/>
      <c r="P147" s="93"/>
      <c r="Q147" s="66" t="s">
        <v>1096</v>
      </c>
      <c r="R147" s="66" t="s">
        <v>2284</v>
      </c>
      <c r="S147" s="66" t="s">
        <v>2285</v>
      </c>
      <c r="T147" s="28" t="s">
        <v>24</v>
      </c>
      <c r="U147" s="28"/>
      <c r="V147" s="66" t="s">
        <v>63</v>
      </c>
      <c r="W147" s="14"/>
    </row>
    <row r="148" spans="2:23" ht="17.25" customHeight="1">
      <c r="B148" s="11">
        <v>2026</v>
      </c>
      <c r="C148" s="66">
        <v>4</v>
      </c>
      <c r="D148" s="66" t="s">
        <v>14</v>
      </c>
      <c r="E148" s="11" t="s">
        <v>2286</v>
      </c>
      <c r="F148" s="91" t="s">
        <v>2141</v>
      </c>
      <c r="G148" s="66" t="s">
        <v>1933</v>
      </c>
      <c r="H148" s="66" t="s">
        <v>61</v>
      </c>
      <c r="I148" s="13" t="s">
        <v>1687</v>
      </c>
      <c r="J148" s="74">
        <v>18653000</v>
      </c>
      <c r="K148" s="74"/>
      <c r="L148" s="74"/>
      <c r="M148" s="74">
        <f t="shared" si="12"/>
        <v>18653000</v>
      </c>
      <c r="N148" s="74"/>
      <c r="O148" s="74"/>
      <c r="P148" s="93"/>
      <c r="Q148" s="66" t="s">
        <v>1096</v>
      </c>
      <c r="R148" s="66" t="s">
        <v>2287</v>
      </c>
      <c r="S148" s="66" t="s">
        <v>2288</v>
      </c>
      <c r="T148" s="28" t="s">
        <v>24</v>
      </c>
      <c r="U148" s="28"/>
      <c r="V148" s="66" t="s">
        <v>63</v>
      </c>
      <c r="W148" s="14"/>
    </row>
    <row r="149" spans="2:23" ht="17.25" customHeight="1">
      <c r="B149" s="11">
        <v>2026</v>
      </c>
      <c r="C149" s="66">
        <v>4</v>
      </c>
      <c r="D149" s="66" t="s">
        <v>14</v>
      </c>
      <c r="E149" s="11" t="s">
        <v>2289</v>
      </c>
      <c r="F149" s="91" t="s">
        <v>2141</v>
      </c>
      <c r="G149" s="66" t="s">
        <v>1933</v>
      </c>
      <c r="H149" s="66" t="s">
        <v>61</v>
      </c>
      <c r="I149" s="13" t="s">
        <v>1687</v>
      </c>
      <c r="J149" s="74">
        <v>20000000</v>
      </c>
      <c r="K149" s="74"/>
      <c r="L149" s="74"/>
      <c r="M149" s="74">
        <f t="shared" si="12"/>
        <v>20000000</v>
      </c>
      <c r="N149" s="74"/>
      <c r="O149" s="74"/>
      <c r="P149" s="93"/>
      <c r="Q149" s="66" t="s">
        <v>1096</v>
      </c>
      <c r="R149" s="66" t="s">
        <v>2287</v>
      </c>
      <c r="S149" s="66" t="s">
        <v>2288</v>
      </c>
      <c r="T149" s="28" t="s">
        <v>24</v>
      </c>
      <c r="U149" s="28"/>
      <c r="V149" s="66" t="s">
        <v>63</v>
      </c>
      <c r="W149" s="14"/>
    </row>
    <row r="150" spans="2:23" ht="17.25" customHeight="1">
      <c r="B150" s="11">
        <v>2026</v>
      </c>
      <c r="C150" s="66">
        <v>6</v>
      </c>
      <c r="D150" s="66" t="s">
        <v>14</v>
      </c>
      <c r="E150" s="11" t="s">
        <v>2290</v>
      </c>
      <c r="F150" s="91" t="s">
        <v>71</v>
      </c>
      <c r="G150" s="66" t="s">
        <v>68</v>
      </c>
      <c r="H150" s="66" t="s">
        <v>51</v>
      </c>
      <c r="I150" s="13" t="s">
        <v>1685</v>
      </c>
      <c r="J150" s="74">
        <v>1816859000</v>
      </c>
      <c r="K150" s="74" t="s">
        <v>1863</v>
      </c>
      <c r="L150" s="74" t="s">
        <v>1863</v>
      </c>
      <c r="M150" s="74">
        <f t="shared" si="12"/>
        <v>1816859000</v>
      </c>
      <c r="N150" s="74">
        <v>727221000</v>
      </c>
      <c r="O150" s="74">
        <f>M150</f>
        <v>1816859000</v>
      </c>
      <c r="P150" s="93"/>
      <c r="Q150" s="66" t="s">
        <v>1096</v>
      </c>
      <c r="R150" s="66" t="s">
        <v>2291</v>
      </c>
      <c r="S150" s="66" t="s">
        <v>2292</v>
      </c>
      <c r="T150" s="28" t="s">
        <v>24</v>
      </c>
      <c r="U150" s="28"/>
      <c r="V150" s="66"/>
      <c r="W150" s="14"/>
    </row>
    <row r="151" spans="2:23" ht="17.25" customHeight="1">
      <c r="B151" s="11">
        <v>2026</v>
      </c>
      <c r="C151" s="66">
        <v>6</v>
      </c>
      <c r="D151" s="66" t="s">
        <v>14</v>
      </c>
      <c r="E151" s="11" t="s">
        <v>2293</v>
      </c>
      <c r="F151" s="91" t="s">
        <v>71</v>
      </c>
      <c r="G151" s="66" t="s">
        <v>37</v>
      </c>
      <c r="H151" s="66" t="s">
        <v>51</v>
      </c>
      <c r="I151" s="13" t="s">
        <v>1685</v>
      </c>
      <c r="J151" s="74">
        <v>215743000</v>
      </c>
      <c r="K151" s="74" t="s">
        <v>1863</v>
      </c>
      <c r="L151" s="74" t="s">
        <v>1863</v>
      </c>
      <c r="M151" s="74">
        <f t="shared" si="12"/>
        <v>215743000</v>
      </c>
      <c r="N151" s="74">
        <v>13174000</v>
      </c>
      <c r="O151" s="74">
        <f>M151</f>
        <v>215743000</v>
      </c>
      <c r="P151" s="93"/>
      <c r="Q151" s="66" t="s">
        <v>1096</v>
      </c>
      <c r="R151" s="66" t="s">
        <v>2291</v>
      </c>
      <c r="S151" s="66" t="s">
        <v>2292</v>
      </c>
      <c r="T151" s="28" t="s">
        <v>24</v>
      </c>
      <c r="U151" s="28"/>
      <c r="V151" s="66"/>
      <c r="W151" s="14"/>
    </row>
    <row r="152" spans="2:23" ht="17.25" customHeight="1">
      <c r="B152" s="11">
        <v>2026</v>
      </c>
      <c r="C152" s="66">
        <v>6</v>
      </c>
      <c r="D152" s="66" t="s">
        <v>14</v>
      </c>
      <c r="E152" s="11" t="s">
        <v>2294</v>
      </c>
      <c r="F152" s="91" t="s">
        <v>71</v>
      </c>
      <c r="G152" s="66" t="s">
        <v>38</v>
      </c>
      <c r="H152" s="66" t="s">
        <v>52</v>
      </c>
      <c r="I152" s="13" t="s">
        <v>1686</v>
      </c>
      <c r="J152" s="74">
        <v>48895000</v>
      </c>
      <c r="K152" s="74" t="s">
        <v>1863</v>
      </c>
      <c r="L152" s="74" t="s">
        <v>1863</v>
      </c>
      <c r="M152" s="74">
        <f t="shared" si="12"/>
        <v>48895000</v>
      </c>
      <c r="N152" s="74">
        <v>4264000</v>
      </c>
      <c r="O152" s="74">
        <f>M152</f>
        <v>48895000</v>
      </c>
      <c r="P152" s="93"/>
      <c r="Q152" s="66" t="s">
        <v>1096</v>
      </c>
      <c r="R152" s="66" t="s">
        <v>2291</v>
      </c>
      <c r="S152" s="66" t="s">
        <v>2292</v>
      </c>
      <c r="T152" s="28" t="s">
        <v>24</v>
      </c>
      <c r="U152" s="28"/>
      <c r="V152" s="66" t="s">
        <v>63</v>
      </c>
      <c r="W152" s="14"/>
    </row>
    <row r="153" spans="2:23" ht="17.25" customHeight="1">
      <c r="B153" s="11">
        <v>2026</v>
      </c>
      <c r="C153" s="66">
        <v>6</v>
      </c>
      <c r="D153" s="66" t="s">
        <v>14</v>
      </c>
      <c r="E153" s="11" t="s">
        <v>2295</v>
      </c>
      <c r="F153" s="91" t="s">
        <v>71</v>
      </c>
      <c r="G153" s="66" t="s">
        <v>39</v>
      </c>
      <c r="H153" s="66" t="s">
        <v>52</v>
      </c>
      <c r="I153" s="13" t="s">
        <v>1686</v>
      </c>
      <c r="J153" s="74">
        <v>54483000</v>
      </c>
      <c r="K153" s="74" t="s">
        <v>1863</v>
      </c>
      <c r="L153" s="74" t="s">
        <v>1863</v>
      </c>
      <c r="M153" s="74">
        <f t="shared" si="12"/>
        <v>54483000</v>
      </c>
      <c r="N153" s="74">
        <v>3237000</v>
      </c>
      <c r="O153" s="74">
        <f>M153</f>
        <v>54483000</v>
      </c>
      <c r="P153" s="93"/>
      <c r="Q153" s="66" t="s">
        <v>1096</v>
      </c>
      <c r="R153" s="66" t="s">
        <v>2291</v>
      </c>
      <c r="S153" s="66" t="s">
        <v>2292</v>
      </c>
      <c r="T153" s="28" t="s">
        <v>24</v>
      </c>
      <c r="U153" s="28"/>
      <c r="V153" s="66" t="s">
        <v>63</v>
      </c>
      <c r="W153" s="14"/>
    </row>
    <row r="154" spans="2:23" ht="17.25" customHeight="1">
      <c r="B154" s="11">
        <v>2026</v>
      </c>
      <c r="C154" s="11">
        <v>6</v>
      </c>
      <c r="D154" s="11" t="s">
        <v>14</v>
      </c>
      <c r="E154" s="11" t="s">
        <v>2296</v>
      </c>
      <c r="F154" s="141" t="s">
        <v>71</v>
      </c>
      <c r="G154" s="11" t="s">
        <v>16</v>
      </c>
      <c r="H154" s="11" t="s">
        <v>50</v>
      </c>
      <c r="I154" s="13" t="s">
        <v>1685</v>
      </c>
      <c r="J154" s="62">
        <v>1300000000</v>
      </c>
      <c r="K154" s="72">
        <v>10000000</v>
      </c>
      <c r="L154" s="72">
        <v>250000000</v>
      </c>
      <c r="M154" s="72">
        <f t="shared" si="12"/>
        <v>1560000000</v>
      </c>
      <c r="N154" s="72">
        <v>500000000</v>
      </c>
      <c r="O154" s="72">
        <v>500000000</v>
      </c>
      <c r="P154" s="146"/>
      <c r="Q154" s="11" t="s">
        <v>396</v>
      </c>
      <c r="R154" s="11" t="s">
        <v>2297</v>
      </c>
      <c r="S154" s="11" t="s">
        <v>2298</v>
      </c>
      <c r="T154" s="13" t="s">
        <v>24</v>
      </c>
      <c r="U154" s="13"/>
      <c r="V154" s="11"/>
      <c r="W154" s="14"/>
    </row>
    <row r="155" spans="2:23" ht="17.25" customHeight="1">
      <c r="B155" s="11">
        <v>2026</v>
      </c>
      <c r="C155" s="66">
        <v>6</v>
      </c>
      <c r="D155" s="11" t="s">
        <v>14</v>
      </c>
      <c r="E155" s="11" t="s">
        <v>2299</v>
      </c>
      <c r="F155" s="141" t="s">
        <v>71</v>
      </c>
      <c r="G155" s="11" t="s">
        <v>16</v>
      </c>
      <c r="H155" s="11" t="s">
        <v>50</v>
      </c>
      <c r="I155" s="13" t="s">
        <v>1685</v>
      </c>
      <c r="J155" s="62">
        <v>1300000000</v>
      </c>
      <c r="K155" s="62">
        <v>300000000</v>
      </c>
      <c r="L155" s="74"/>
      <c r="M155" s="72">
        <f t="shared" si="12"/>
        <v>1600000000</v>
      </c>
      <c r="N155" s="74">
        <v>600000000</v>
      </c>
      <c r="O155" s="74">
        <v>600000000</v>
      </c>
      <c r="P155" s="93"/>
      <c r="Q155" s="11" t="s">
        <v>396</v>
      </c>
      <c r="R155" s="66" t="s">
        <v>2300</v>
      </c>
      <c r="S155" s="66" t="s">
        <v>2301</v>
      </c>
      <c r="T155" s="13" t="s">
        <v>24</v>
      </c>
      <c r="U155" s="28"/>
      <c r="V155" s="66"/>
      <c r="W155" s="14"/>
    </row>
    <row r="156" spans="2:23" ht="17.25" customHeight="1">
      <c r="B156" s="11">
        <v>2026</v>
      </c>
      <c r="C156" s="66">
        <v>4</v>
      </c>
      <c r="D156" s="11" t="s">
        <v>14</v>
      </c>
      <c r="E156" s="11" t="s">
        <v>2302</v>
      </c>
      <c r="F156" s="141" t="s">
        <v>71</v>
      </c>
      <c r="G156" s="66" t="s">
        <v>17</v>
      </c>
      <c r="H156" s="11" t="s">
        <v>50</v>
      </c>
      <c r="I156" s="13" t="s">
        <v>1685</v>
      </c>
      <c r="J156" s="74">
        <v>302511000</v>
      </c>
      <c r="K156" s="74">
        <v>3945000</v>
      </c>
      <c r="L156" s="74"/>
      <c r="M156" s="74">
        <f t="shared" si="12"/>
        <v>306456000</v>
      </c>
      <c r="N156" s="74">
        <v>302511000</v>
      </c>
      <c r="O156" s="74">
        <v>302511000</v>
      </c>
      <c r="P156" s="93"/>
      <c r="Q156" s="11" t="s">
        <v>396</v>
      </c>
      <c r="R156" s="66" t="s">
        <v>2303</v>
      </c>
      <c r="S156" s="66" t="s">
        <v>2304</v>
      </c>
      <c r="T156" s="13" t="s">
        <v>24</v>
      </c>
      <c r="U156" s="28"/>
      <c r="V156" s="66"/>
      <c r="W156" s="14"/>
    </row>
    <row r="157" spans="2:23" ht="17.25" customHeight="1">
      <c r="B157" s="11">
        <v>2026</v>
      </c>
      <c r="C157" s="11">
        <v>5</v>
      </c>
      <c r="D157" s="11" t="s">
        <v>14</v>
      </c>
      <c r="E157" s="11" t="s">
        <v>2305</v>
      </c>
      <c r="F157" s="141" t="s">
        <v>71</v>
      </c>
      <c r="G157" s="11" t="s">
        <v>64</v>
      </c>
      <c r="H157" s="11" t="s">
        <v>51</v>
      </c>
      <c r="I157" s="13" t="s">
        <v>1685</v>
      </c>
      <c r="J157" s="72">
        <v>621600000</v>
      </c>
      <c r="K157" s="72">
        <v>0</v>
      </c>
      <c r="L157" s="72">
        <f>3840000</f>
        <v>3840000</v>
      </c>
      <c r="M157" s="72">
        <f t="shared" si="12"/>
        <v>625440000</v>
      </c>
      <c r="N157" s="72">
        <v>621600000</v>
      </c>
      <c r="O157" s="72">
        <v>5000000</v>
      </c>
      <c r="P157" s="146"/>
      <c r="Q157" s="11" t="s">
        <v>2306</v>
      </c>
      <c r="R157" s="11" t="s">
        <v>2307</v>
      </c>
      <c r="S157" s="11" t="s">
        <v>2308</v>
      </c>
      <c r="T157" s="13" t="s">
        <v>24</v>
      </c>
      <c r="U157" s="13"/>
      <c r="V157" s="11"/>
      <c r="W157" s="14"/>
    </row>
    <row r="158" spans="2:23" ht="17.25" customHeight="1">
      <c r="B158" s="11">
        <v>2026</v>
      </c>
      <c r="C158" s="66">
        <v>5</v>
      </c>
      <c r="D158" s="66" t="s">
        <v>14</v>
      </c>
      <c r="E158" s="11" t="s">
        <v>2309</v>
      </c>
      <c r="F158" s="91" t="s">
        <v>71</v>
      </c>
      <c r="G158" s="66" t="s">
        <v>37</v>
      </c>
      <c r="H158" s="66" t="s">
        <v>51</v>
      </c>
      <c r="I158" s="13" t="s">
        <v>1685</v>
      </c>
      <c r="J158" s="62">
        <v>245355000</v>
      </c>
      <c r="K158" s="62">
        <v>568730000</v>
      </c>
      <c r="L158" s="62">
        <v>0</v>
      </c>
      <c r="M158" s="62">
        <v>814085000</v>
      </c>
      <c r="N158" s="62">
        <v>100000000</v>
      </c>
      <c r="O158" s="62">
        <v>100000000</v>
      </c>
      <c r="P158" s="63"/>
      <c r="Q158" s="11" t="s">
        <v>2306</v>
      </c>
      <c r="R158" s="66" t="s">
        <v>2310</v>
      </c>
      <c r="S158" s="66" t="s">
        <v>2311</v>
      </c>
      <c r="T158" s="28" t="s">
        <v>24</v>
      </c>
      <c r="U158" s="28"/>
      <c r="V158" s="66"/>
      <c r="W158" s="14"/>
    </row>
    <row r="159" spans="2:23" ht="17.25" customHeight="1">
      <c r="B159" s="11">
        <v>2026</v>
      </c>
      <c r="C159" s="11">
        <v>5</v>
      </c>
      <c r="D159" s="11" t="s">
        <v>15</v>
      </c>
      <c r="E159" s="11" t="s">
        <v>2312</v>
      </c>
      <c r="F159" s="141" t="s">
        <v>71</v>
      </c>
      <c r="G159" s="11" t="s">
        <v>16</v>
      </c>
      <c r="H159" s="11" t="s">
        <v>50</v>
      </c>
      <c r="I159" s="13" t="s">
        <v>1685</v>
      </c>
      <c r="J159" s="72">
        <v>209774960</v>
      </c>
      <c r="K159" s="72">
        <v>331280934</v>
      </c>
      <c r="L159" s="72"/>
      <c r="M159" s="72">
        <v>541055894</v>
      </c>
      <c r="N159" s="72"/>
      <c r="O159" s="72">
        <v>432844715</v>
      </c>
      <c r="P159" s="146"/>
      <c r="Q159" s="11" t="s">
        <v>408</v>
      </c>
      <c r="R159" s="11" t="s">
        <v>1152</v>
      </c>
      <c r="S159" s="11" t="s">
        <v>510</v>
      </c>
      <c r="T159" s="13" t="s">
        <v>24</v>
      </c>
      <c r="U159" s="13"/>
      <c r="V159" s="11"/>
      <c r="W159" s="14"/>
    </row>
    <row r="160" spans="2:23" ht="17.25" customHeight="1">
      <c r="B160" s="11">
        <v>2026</v>
      </c>
      <c r="C160" s="66">
        <v>5</v>
      </c>
      <c r="D160" s="66" t="s">
        <v>15</v>
      </c>
      <c r="E160" s="11" t="s">
        <v>2313</v>
      </c>
      <c r="F160" s="91" t="s">
        <v>71</v>
      </c>
      <c r="G160" s="66" t="s">
        <v>37</v>
      </c>
      <c r="H160" s="66" t="s">
        <v>50</v>
      </c>
      <c r="I160" s="13" t="s">
        <v>1685</v>
      </c>
      <c r="J160" s="74">
        <v>104121902</v>
      </c>
      <c r="K160" s="74">
        <v>49749000</v>
      </c>
      <c r="L160" s="74"/>
      <c r="M160" s="74">
        <v>153870902</v>
      </c>
      <c r="N160" s="74"/>
      <c r="O160" s="74">
        <v>153870902</v>
      </c>
      <c r="P160" s="93"/>
      <c r="Q160" s="66" t="s">
        <v>408</v>
      </c>
      <c r="R160" s="66" t="s">
        <v>1152</v>
      </c>
      <c r="S160" s="66" t="s">
        <v>510</v>
      </c>
      <c r="T160" s="28" t="s">
        <v>24</v>
      </c>
      <c r="U160" s="28"/>
      <c r="V160" s="66"/>
      <c r="W160" s="14"/>
    </row>
    <row r="161" spans="2:23" ht="17.25" customHeight="1">
      <c r="B161" s="11">
        <v>2026</v>
      </c>
      <c r="C161" s="66">
        <v>5</v>
      </c>
      <c r="D161" s="66" t="s">
        <v>15</v>
      </c>
      <c r="E161" s="11" t="s">
        <v>2314</v>
      </c>
      <c r="F161" s="91" t="s">
        <v>71</v>
      </c>
      <c r="G161" s="66" t="s">
        <v>38</v>
      </c>
      <c r="H161" s="66" t="s">
        <v>50</v>
      </c>
      <c r="I161" s="13" t="s">
        <v>1685</v>
      </c>
      <c r="J161" s="74">
        <v>58283662</v>
      </c>
      <c r="K161" s="74">
        <v>94134000</v>
      </c>
      <c r="L161" s="74"/>
      <c r="M161" s="74">
        <v>152417662</v>
      </c>
      <c r="N161" s="74"/>
      <c r="O161" s="74">
        <v>152417662</v>
      </c>
      <c r="P161" s="93"/>
      <c r="Q161" s="66" t="s">
        <v>408</v>
      </c>
      <c r="R161" s="66" t="s">
        <v>1152</v>
      </c>
      <c r="S161" s="66" t="s">
        <v>510</v>
      </c>
      <c r="T161" s="28" t="s">
        <v>24</v>
      </c>
      <c r="U161" s="28"/>
      <c r="V161" s="66"/>
      <c r="W161" s="14"/>
    </row>
    <row r="162" spans="2:23" ht="17.25" customHeight="1">
      <c r="B162" s="11">
        <v>2026</v>
      </c>
      <c r="C162" s="66">
        <v>5</v>
      </c>
      <c r="D162" s="66" t="s">
        <v>15</v>
      </c>
      <c r="E162" s="11" t="s">
        <v>2315</v>
      </c>
      <c r="F162" s="91" t="s">
        <v>71</v>
      </c>
      <c r="G162" s="66" t="s">
        <v>39</v>
      </c>
      <c r="H162" s="66" t="s">
        <v>50</v>
      </c>
      <c r="I162" s="13" t="s">
        <v>1685</v>
      </c>
      <c r="J162" s="74">
        <v>199958001</v>
      </c>
      <c r="K162" s="74" t="s">
        <v>86</v>
      </c>
      <c r="L162" s="74"/>
      <c r="M162" s="74">
        <v>199958001</v>
      </c>
      <c r="N162" s="74"/>
      <c r="O162" s="74">
        <v>199958001</v>
      </c>
      <c r="P162" s="93"/>
      <c r="Q162" s="66" t="s">
        <v>408</v>
      </c>
      <c r="R162" s="66" t="s">
        <v>1152</v>
      </c>
      <c r="S162" s="66" t="s">
        <v>510</v>
      </c>
      <c r="T162" s="28" t="s">
        <v>24</v>
      </c>
      <c r="U162" s="28"/>
      <c r="V162" s="66"/>
      <c r="W162" s="14"/>
    </row>
    <row r="163" spans="2:23" ht="17.25" customHeight="1">
      <c r="B163" s="11">
        <v>2026</v>
      </c>
      <c r="C163" s="66">
        <v>4</v>
      </c>
      <c r="D163" s="66" t="s">
        <v>14</v>
      </c>
      <c r="E163" s="11" t="s">
        <v>2316</v>
      </c>
      <c r="F163" s="91" t="s">
        <v>71</v>
      </c>
      <c r="G163" s="66" t="s">
        <v>16</v>
      </c>
      <c r="H163" s="66" t="s">
        <v>50</v>
      </c>
      <c r="I163" s="13" t="s">
        <v>1685</v>
      </c>
      <c r="J163" s="74">
        <v>967625700</v>
      </c>
      <c r="K163" s="74">
        <v>1775987000</v>
      </c>
      <c r="L163" s="74">
        <v>116494000</v>
      </c>
      <c r="M163" s="74">
        <v>2860106700</v>
      </c>
      <c r="N163" s="74">
        <v>200000000</v>
      </c>
      <c r="O163" s="74">
        <v>2860106700</v>
      </c>
      <c r="P163" s="93"/>
      <c r="Q163" s="66" t="s">
        <v>2317</v>
      </c>
      <c r="R163" s="66" t="s">
        <v>2318</v>
      </c>
      <c r="S163" s="66" t="s">
        <v>2319</v>
      </c>
      <c r="T163" s="28" t="s">
        <v>24</v>
      </c>
      <c r="U163" s="28"/>
      <c r="V163" s="66"/>
      <c r="W163" s="14"/>
    </row>
    <row r="164" spans="2:23" ht="17.25" customHeight="1">
      <c r="B164" s="11">
        <v>2026</v>
      </c>
      <c r="C164" s="66">
        <v>4</v>
      </c>
      <c r="D164" s="66" t="s">
        <v>14</v>
      </c>
      <c r="E164" s="11" t="s">
        <v>2320</v>
      </c>
      <c r="F164" s="91" t="s">
        <v>71</v>
      </c>
      <c r="G164" s="66" t="s">
        <v>16</v>
      </c>
      <c r="H164" s="66" t="s">
        <v>52</v>
      </c>
      <c r="I164" s="13" t="s">
        <v>1686</v>
      </c>
      <c r="J164" s="74">
        <v>55000000</v>
      </c>
      <c r="K164" s="74"/>
      <c r="L164" s="74"/>
      <c r="M164" s="74">
        <v>55000000</v>
      </c>
      <c r="N164" s="74">
        <v>55000000</v>
      </c>
      <c r="O164" s="74">
        <v>55000000</v>
      </c>
      <c r="P164" s="93"/>
      <c r="Q164" s="66" t="s">
        <v>2317</v>
      </c>
      <c r="R164" s="66" t="s">
        <v>2321</v>
      </c>
      <c r="S164" s="66" t="s">
        <v>2322</v>
      </c>
      <c r="T164" s="28" t="s">
        <v>24</v>
      </c>
      <c r="U164" s="28"/>
      <c r="V164" s="66" t="s">
        <v>2323</v>
      </c>
      <c r="W164" s="14"/>
    </row>
    <row r="165" spans="2:23" ht="17.25" customHeight="1">
      <c r="B165" s="11">
        <v>2026</v>
      </c>
      <c r="C165" s="66">
        <v>4</v>
      </c>
      <c r="D165" s="66" t="s">
        <v>14</v>
      </c>
      <c r="E165" s="11" t="s">
        <v>2324</v>
      </c>
      <c r="F165" s="91" t="s">
        <v>71</v>
      </c>
      <c r="G165" s="66" t="s">
        <v>16</v>
      </c>
      <c r="H165" s="66" t="s">
        <v>52</v>
      </c>
      <c r="I165" s="13" t="s">
        <v>1686</v>
      </c>
      <c r="J165" s="74">
        <v>28000000</v>
      </c>
      <c r="K165" s="74"/>
      <c r="L165" s="74"/>
      <c r="M165" s="74">
        <v>28000000</v>
      </c>
      <c r="N165" s="74">
        <v>28000000</v>
      </c>
      <c r="O165" s="74"/>
      <c r="P165" s="93"/>
      <c r="Q165" s="66" t="s">
        <v>2317</v>
      </c>
      <c r="R165" s="66" t="s">
        <v>2325</v>
      </c>
      <c r="S165" s="66" t="s">
        <v>2326</v>
      </c>
      <c r="T165" s="28" t="s">
        <v>24</v>
      </c>
      <c r="U165" s="28"/>
      <c r="V165" s="66" t="s">
        <v>2323</v>
      </c>
      <c r="W165" s="14"/>
    </row>
    <row r="166" spans="2:23" ht="17.25" customHeight="1">
      <c r="B166" s="11">
        <v>2026</v>
      </c>
      <c r="C166" s="66">
        <v>5</v>
      </c>
      <c r="D166" s="66" t="s">
        <v>14</v>
      </c>
      <c r="E166" s="66" t="s">
        <v>2532</v>
      </c>
      <c r="F166" s="91" t="s">
        <v>71</v>
      </c>
      <c r="G166" s="66" t="s">
        <v>16</v>
      </c>
      <c r="H166" s="66" t="s">
        <v>52</v>
      </c>
      <c r="I166" s="13" t="s">
        <v>1686</v>
      </c>
      <c r="J166" s="74">
        <v>30000000</v>
      </c>
      <c r="K166" s="74"/>
      <c r="L166" s="74"/>
      <c r="M166" s="74">
        <v>30000000</v>
      </c>
      <c r="N166" s="74">
        <v>30000000</v>
      </c>
      <c r="O166" s="74"/>
      <c r="P166" s="93"/>
      <c r="Q166" s="66" t="s">
        <v>2534</v>
      </c>
      <c r="R166" s="66" t="s">
        <v>1152</v>
      </c>
      <c r="S166" s="66" t="s">
        <v>510</v>
      </c>
      <c r="T166" s="28" t="s">
        <v>24</v>
      </c>
      <c r="U166" s="28"/>
      <c r="V166" s="66" t="s">
        <v>2323</v>
      </c>
      <c r="W166" s="14"/>
    </row>
    <row r="167" spans="2:23" ht="17.25" customHeight="1">
      <c r="B167" s="11">
        <v>2026</v>
      </c>
      <c r="C167" s="66">
        <v>4</v>
      </c>
      <c r="D167" s="66" t="s">
        <v>14</v>
      </c>
      <c r="E167" s="66" t="s">
        <v>2533</v>
      </c>
      <c r="F167" s="52" t="s">
        <v>71</v>
      </c>
      <c r="G167" s="28" t="s">
        <v>37</v>
      </c>
      <c r="H167" s="28" t="s">
        <v>50</v>
      </c>
      <c r="I167" s="13" t="s">
        <v>1685</v>
      </c>
      <c r="J167" s="62">
        <v>338572000</v>
      </c>
      <c r="K167" s="62">
        <v>470314000</v>
      </c>
      <c r="L167" s="62"/>
      <c r="M167" s="62">
        <v>808886000</v>
      </c>
      <c r="N167" s="62">
        <v>100000000</v>
      </c>
      <c r="O167" s="62">
        <v>808886000</v>
      </c>
      <c r="P167" s="63"/>
      <c r="Q167" s="13" t="s">
        <v>409</v>
      </c>
      <c r="R167" s="13" t="s">
        <v>1099</v>
      </c>
      <c r="S167" s="13" t="s">
        <v>1100</v>
      </c>
      <c r="T167" s="13" t="s">
        <v>24</v>
      </c>
      <c r="U167" s="28"/>
      <c r="V167" s="66"/>
      <c r="W167" s="14"/>
    </row>
    <row r="168" spans="2:23" s="27" customFormat="1" ht="17.25" customHeight="1">
      <c r="B168" s="11">
        <v>2026</v>
      </c>
      <c r="C168" s="66">
        <v>4</v>
      </c>
      <c r="D168" s="66" t="s">
        <v>14</v>
      </c>
      <c r="E168" s="66" t="s">
        <v>2555</v>
      </c>
      <c r="F168" s="91" t="s">
        <v>2556</v>
      </c>
      <c r="G168" s="11" t="s">
        <v>16</v>
      </c>
      <c r="H168" s="11" t="s">
        <v>52</v>
      </c>
      <c r="I168" s="13" t="s">
        <v>2142</v>
      </c>
      <c r="J168" s="74">
        <v>14000000</v>
      </c>
      <c r="K168" s="74"/>
      <c r="L168" s="74"/>
      <c r="M168" s="74">
        <f t="shared" ref="M168:M172" si="13">SUM(J168:L168)</f>
        <v>14000000</v>
      </c>
      <c r="N168" s="74">
        <f>J168</f>
        <v>14000000</v>
      </c>
      <c r="O168" s="74"/>
      <c r="P168" s="93"/>
      <c r="Q168" s="13" t="s">
        <v>2557</v>
      </c>
      <c r="R168" s="11" t="s">
        <v>2558</v>
      </c>
      <c r="S168" s="11" t="s">
        <v>2559</v>
      </c>
      <c r="T168" s="13" t="s">
        <v>24</v>
      </c>
      <c r="U168" s="28"/>
      <c r="V168" s="66" t="s">
        <v>63</v>
      </c>
      <c r="W168" s="108"/>
    </row>
    <row r="169" spans="2:23" s="27" customFormat="1" ht="17.25" customHeight="1">
      <c r="B169" s="11">
        <v>2026</v>
      </c>
      <c r="C169" s="66">
        <v>5</v>
      </c>
      <c r="D169" s="66" t="s">
        <v>14</v>
      </c>
      <c r="E169" s="66" t="s">
        <v>2560</v>
      </c>
      <c r="F169" s="91" t="s">
        <v>2556</v>
      </c>
      <c r="G169" s="11" t="s">
        <v>16</v>
      </c>
      <c r="H169" s="11" t="s">
        <v>52</v>
      </c>
      <c r="I169" s="13" t="s">
        <v>2142</v>
      </c>
      <c r="J169" s="74">
        <v>18700000</v>
      </c>
      <c r="K169" s="74"/>
      <c r="L169" s="74"/>
      <c r="M169" s="74">
        <f t="shared" si="13"/>
        <v>18700000</v>
      </c>
      <c r="N169" s="74">
        <f t="shared" ref="N169:N172" si="14">J169</f>
        <v>18700000</v>
      </c>
      <c r="O169" s="74"/>
      <c r="P169" s="93"/>
      <c r="Q169" s="13" t="s">
        <v>2557</v>
      </c>
      <c r="R169" s="11" t="s">
        <v>2558</v>
      </c>
      <c r="S169" s="11" t="s">
        <v>2559</v>
      </c>
      <c r="T169" s="13" t="s">
        <v>24</v>
      </c>
      <c r="U169" s="28"/>
      <c r="V169" s="66" t="s">
        <v>63</v>
      </c>
      <c r="W169" s="108"/>
    </row>
    <row r="170" spans="2:23" s="27" customFormat="1" ht="17.25" customHeight="1">
      <c r="B170" s="11">
        <v>2026</v>
      </c>
      <c r="C170" s="66">
        <v>5</v>
      </c>
      <c r="D170" s="66" t="s">
        <v>14</v>
      </c>
      <c r="E170" s="66" t="s">
        <v>2561</v>
      </c>
      <c r="F170" s="91" t="s">
        <v>2556</v>
      </c>
      <c r="G170" s="11" t="s">
        <v>16</v>
      </c>
      <c r="H170" s="11" t="s">
        <v>52</v>
      </c>
      <c r="I170" s="13" t="s">
        <v>2142</v>
      </c>
      <c r="J170" s="74">
        <v>30930000</v>
      </c>
      <c r="K170" s="74"/>
      <c r="L170" s="74"/>
      <c r="M170" s="74">
        <f t="shared" si="13"/>
        <v>30930000</v>
      </c>
      <c r="N170" s="74">
        <f t="shared" si="14"/>
        <v>30930000</v>
      </c>
      <c r="O170" s="74"/>
      <c r="P170" s="93"/>
      <c r="Q170" s="13" t="s">
        <v>2557</v>
      </c>
      <c r="R170" s="11" t="s">
        <v>2558</v>
      </c>
      <c r="S170" s="11" t="s">
        <v>2559</v>
      </c>
      <c r="T170" s="13" t="s">
        <v>24</v>
      </c>
      <c r="U170" s="28"/>
      <c r="V170" s="66" t="s">
        <v>63</v>
      </c>
      <c r="W170" s="108"/>
    </row>
    <row r="171" spans="2:23" s="27" customFormat="1" ht="17.25" customHeight="1">
      <c r="B171" s="11">
        <v>2026</v>
      </c>
      <c r="C171" s="66">
        <v>6</v>
      </c>
      <c r="D171" s="66" t="s">
        <v>14</v>
      </c>
      <c r="E171" s="66" t="s">
        <v>2562</v>
      </c>
      <c r="F171" s="91" t="s">
        <v>2556</v>
      </c>
      <c r="G171" s="11" t="s">
        <v>16</v>
      </c>
      <c r="H171" s="11" t="s">
        <v>52</v>
      </c>
      <c r="I171" s="13" t="s">
        <v>2142</v>
      </c>
      <c r="J171" s="74">
        <v>29000000</v>
      </c>
      <c r="K171" s="74"/>
      <c r="L171" s="74"/>
      <c r="M171" s="74">
        <f t="shared" si="13"/>
        <v>29000000</v>
      </c>
      <c r="N171" s="74">
        <f t="shared" si="14"/>
        <v>29000000</v>
      </c>
      <c r="O171" s="74"/>
      <c r="P171" s="93"/>
      <c r="Q171" s="13" t="s">
        <v>2557</v>
      </c>
      <c r="R171" s="11" t="s">
        <v>2558</v>
      </c>
      <c r="S171" s="11" t="s">
        <v>2559</v>
      </c>
      <c r="T171" s="13" t="s">
        <v>24</v>
      </c>
      <c r="U171" s="28"/>
      <c r="V171" s="66" t="s">
        <v>63</v>
      </c>
      <c r="W171" s="108"/>
    </row>
    <row r="172" spans="2:23" s="27" customFormat="1" ht="17.25" customHeight="1">
      <c r="B172" s="11">
        <v>2026</v>
      </c>
      <c r="C172" s="66">
        <v>6</v>
      </c>
      <c r="D172" s="66" t="s">
        <v>14</v>
      </c>
      <c r="E172" s="66" t="s">
        <v>2563</v>
      </c>
      <c r="F172" s="91" t="s">
        <v>2556</v>
      </c>
      <c r="G172" s="11" t="s">
        <v>16</v>
      </c>
      <c r="H172" s="11" t="s">
        <v>52</v>
      </c>
      <c r="I172" s="13" t="s">
        <v>2142</v>
      </c>
      <c r="J172" s="74">
        <v>11250000</v>
      </c>
      <c r="K172" s="74">
        <v>5600000</v>
      </c>
      <c r="L172" s="74"/>
      <c r="M172" s="74">
        <f t="shared" si="13"/>
        <v>16850000</v>
      </c>
      <c r="N172" s="74">
        <f t="shared" si="14"/>
        <v>11250000</v>
      </c>
      <c r="O172" s="74"/>
      <c r="P172" s="93"/>
      <c r="Q172" s="13" t="s">
        <v>2557</v>
      </c>
      <c r="R172" s="11" t="s">
        <v>2558</v>
      </c>
      <c r="S172" s="11" t="s">
        <v>2559</v>
      </c>
      <c r="T172" s="13" t="s">
        <v>24</v>
      </c>
      <c r="U172" s="28"/>
      <c r="V172" s="66" t="s">
        <v>63</v>
      </c>
      <c r="W172" s="108"/>
    </row>
    <row r="173" spans="2:23" s="27" customFormat="1" ht="17.25" customHeight="1">
      <c r="B173" s="11">
        <v>2026</v>
      </c>
      <c r="C173" s="11">
        <v>4</v>
      </c>
      <c r="D173" s="11" t="s">
        <v>2007</v>
      </c>
      <c r="E173" s="11" t="s">
        <v>2564</v>
      </c>
      <c r="F173" s="141" t="s">
        <v>49</v>
      </c>
      <c r="G173" s="11" t="s">
        <v>16</v>
      </c>
      <c r="H173" s="11" t="s">
        <v>52</v>
      </c>
      <c r="I173" s="13" t="s">
        <v>1687</v>
      </c>
      <c r="J173" s="72">
        <v>54410000</v>
      </c>
      <c r="K173" s="72"/>
      <c r="L173" s="72"/>
      <c r="M173" s="72">
        <f>SUM(J173:L173)</f>
        <v>54410000</v>
      </c>
      <c r="N173" s="72">
        <v>54410000</v>
      </c>
      <c r="O173" s="72">
        <v>54410000</v>
      </c>
      <c r="P173" s="146"/>
      <c r="Q173" s="13" t="s">
        <v>2565</v>
      </c>
      <c r="R173" s="11" t="s">
        <v>2566</v>
      </c>
      <c r="S173" s="11" t="s">
        <v>2567</v>
      </c>
      <c r="T173" s="13" t="s">
        <v>24</v>
      </c>
      <c r="U173" s="13"/>
      <c r="V173" s="126" t="s">
        <v>79</v>
      </c>
      <c r="W173" s="108"/>
    </row>
    <row r="174" spans="2:23" s="27" customFormat="1" ht="17.25" customHeight="1">
      <c r="B174" s="11">
        <v>2026</v>
      </c>
      <c r="C174" s="66">
        <v>4</v>
      </c>
      <c r="D174" s="66" t="s">
        <v>14</v>
      </c>
      <c r="E174" s="66" t="s">
        <v>2568</v>
      </c>
      <c r="F174" s="91" t="s">
        <v>49</v>
      </c>
      <c r="G174" s="66" t="s">
        <v>16</v>
      </c>
      <c r="H174" s="66" t="s">
        <v>52</v>
      </c>
      <c r="I174" s="13" t="s">
        <v>1687</v>
      </c>
      <c r="J174" s="74">
        <v>18010000</v>
      </c>
      <c r="K174" s="74">
        <v>19126000</v>
      </c>
      <c r="L174" s="74"/>
      <c r="M174" s="74">
        <f t="shared" ref="M174:N175" si="15">SUM(J174:L174)</f>
        <v>37136000</v>
      </c>
      <c r="N174" s="74">
        <v>18010000</v>
      </c>
      <c r="O174" s="74">
        <v>37136000</v>
      </c>
      <c r="P174" s="93"/>
      <c r="Q174" s="13" t="s">
        <v>2565</v>
      </c>
      <c r="R174" s="11" t="s">
        <v>2566</v>
      </c>
      <c r="S174" s="11" t="s">
        <v>2567</v>
      </c>
      <c r="T174" s="28" t="s">
        <v>24</v>
      </c>
      <c r="U174" s="28"/>
      <c r="V174" s="127" t="s">
        <v>79</v>
      </c>
      <c r="W174" s="108"/>
    </row>
    <row r="175" spans="2:23" s="27" customFormat="1" ht="17.25" customHeight="1">
      <c r="B175" s="11">
        <v>2026</v>
      </c>
      <c r="C175" s="66">
        <v>4</v>
      </c>
      <c r="D175" s="66" t="s">
        <v>14</v>
      </c>
      <c r="E175" s="66" t="s">
        <v>2569</v>
      </c>
      <c r="F175" s="91" t="s">
        <v>49</v>
      </c>
      <c r="G175" s="66" t="s">
        <v>16</v>
      </c>
      <c r="H175" s="66" t="s">
        <v>52</v>
      </c>
      <c r="I175" s="13" t="s">
        <v>1687</v>
      </c>
      <c r="J175" s="74">
        <v>19510000</v>
      </c>
      <c r="K175" s="74"/>
      <c r="L175" s="74"/>
      <c r="M175" s="74">
        <f t="shared" si="15"/>
        <v>19510000</v>
      </c>
      <c r="N175" s="74">
        <f t="shared" si="15"/>
        <v>19510000</v>
      </c>
      <c r="O175" s="74">
        <v>19510000</v>
      </c>
      <c r="P175" s="93"/>
      <c r="Q175" s="13" t="s">
        <v>2565</v>
      </c>
      <c r="R175" s="11" t="s">
        <v>2566</v>
      </c>
      <c r="S175" s="11" t="s">
        <v>2567</v>
      </c>
      <c r="T175" s="28" t="s">
        <v>24</v>
      </c>
      <c r="U175" s="28"/>
      <c r="V175" s="127" t="s">
        <v>79</v>
      </c>
      <c r="W175" s="108"/>
    </row>
    <row r="176" spans="2:23" s="27" customFormat="1" ht="17.25" customHeight="1">
      <c r="B176" s="11">
        <v>2026</v>
      </c>
      <c r="C176" s="66">
        <v>4</v>
      </c>
      <c r="D176" s="66" t="s">
        <v>2007</v>
      </c>
      <c r="E176" s="66" t="s">
        <v>2570</v>
      </c>
      <c r="F176" s="91" t="s">
        <v>2556</v>
      </c>
      <c r="G176" s="66" t="s">
        <v>1933</v>
      </c>
      <c r="H176" s="66" t="s">
        <v>61</v>
      </c>
      <c r="I176" s="13" t="s">
        <v>2142</v>
      </c>
      <c r="J176" s="74">
        <v>36650000</v>
      </c>
      <c r="K176" s="74">
        <v>24223000</v>
      </c>
      <c r="L176" s="74"/>
      <c r="M176" s="74">
        <v>60873000</v>
      </c>
      <c r="N176" s="74">
        <v>36650000</v>
      </c>
      <c r="O176" s="74">
        <v>60873000</v>
      </c>
      <c r="P176" s="93"/>
      <c r="Q176" s="13" t="s">
        <v>2565</v>
      </c>
      <c r="R176" s="11" t="s">
        <v>2566</v>
      </c>
      <c r="S176" s="11" t="s">
        <v>2567</v>
      </c>
      <c r="T176" s="28" t="s">
        <v>24</v>
      </c>
      <c r="U176" s="28"/>
      <c r="V176" s="127" t="s">
        <v>79</v>
      </c>
      <c r="W176" s="108"/>
    </row>
    <row r="177" spans="2:23" s="27" customFormat="1" ht="17.25" customHeight="1">
      <c r="B177" s="11">
        <v>2026</v>
      </c>
      <c r="C177" s="66">
        <v>4</v>
      </c>
      <c r="D177" s="66" t="s">
        <v>2007</v>
      </c>
      <c r="E177" s="66" t="s">
        <v>2571</v>
      </c>
      <c r="F177" s="91" t="s">
        <v>2556</v>
      </c>
      <c r="G177" s="66" t="s">
        <v>1933</v>
      </c>
      <c r="H177" s="66" t="s">
        <v>61</v>
      </c>
      <c r="I177" s="13" t="s">
        <v>2142</v>
      </c>
      <c r="J177" s="74">
        <v>29410000</v>
      </c>
      <c r="K177" s="74">
        <v>5898000</v>
      </c>
      <c r="L177" s="74"/>
      <c r="M177" s="74">
        <v>35308000</v>
      </c>
      <c r="N177" s="74">
        <v>29410000</v>
      </c>
      <c r="O177" s="74">
        <v>35308000</v>
      </c>
      <c r="P177" s="93"/>
      <c r="Q177" s="13" t="s">
        <v>2565</v>
      </c>
      <c r="R177" s="11" t="s">
        <v>2566</v>
      </c>
      <c r="S177" s="11" t="s">
        <v>2567</v>
      </c>
      <c r="T177" s="28" t="s">
        <v>24</v>
      </c>
      <c r="U177" s="28"/>
      <c r="V177" s="127" t="s">
        <v>79</v>
      </c>
      <c r="W177" s="108"/>
    </row>
    <row r="178" spans="2:23" s="27" customFormat="1" ht="17.25" customHeight="1">
      <c r="B178" s="11">
        <v>2026</v>
      </c>
      <c r="C178" s="11">
        <v>4</v>
      </c>
      <c r="D178" s="11" t="s">
        <v>14</v>
      </c>
      <c r="E178" s="11" t="s">
        <v>2572</v>
      </c>
      <c r="F178" s="141" t="s">
        <v>49</v>
      </c>
      <c r="G178" s="11" t="s">
        <v>38</v>
      </c>
      <c r="H178" s="11" t="s">
        <v>52</v>
      </c>
      <c r="I178" s="13" t="s">
        <v>1687</v>
      </c>
      <c r="J178" s="72">
        <v>18000000</v>
      </c>
      <c r="K178" s="72"/>
      <c r="L178" s="72"/>
      <c r="M178" s="72">
        <f>SUM(J178:L178)</f>
        <v>18000000</v>
      </c>
      <c r="N178" s="72">
        <f>SUM(K178:M178)</f>
        <v>18000000</v>
      </c>
      <c r="O178" s="72">
        <v>0</v>
      </c>
      <c r="P178" s="146"/>
      <c r="Q178" s="13" t="s">
        <v>220</v>
      </c>
      <c r="R178" s="11" t="s">
        <v>2573</v>
      </c>
      <c r="S178" s="11" t="s">
        <v>1333</v>
      </c>
      <c r="T178" s="13" t="s">
        <v>24</v>
      </c>
      <c r="U178" s="13"/>
      <c r="V178" s="127" t="s">
        <v>79</v>
      </c>
      <c r="W178" s="108"/>
    </row>
    <row r="179" spans="2:23" s="27" customFormat="1" ht="17.25" customHeight="1">
      <c r="B179" s="11">
        <v>2026</v>
      </c>
      <c r="C179" s="11">
        <v>4</v>
      </c>
      <c r="D179" s="11" t="s">
        <v>14</v>
      </c>
      <c r="E179" s="11" t="s">
        <v>2574</v>
      </c>
      <c r="F179" s="141" t="s">
        <v>49</v>
      </c>
      <c r="G179" s="11" t="s">
        <v>16</v>
      </c>
      <c r="H179" s="11" t="s">
        <v>50</v>
      </c>
      <c r="I179" s="13" t="s">
        <v>1685</v>
      </c>
      <c r="J179" s="72">
        <v>308000000</v>
      </c>
      <c r="K179" s="72"/>
      <c r="L179" s="72"/>
      <c r="M179" s="72">
        <f>SUM(J179:L179)</f>
        <v>308000000</v>
      </c>
      <c r="N179" s="72">
        <v>308000000</v>
      </c>
      <c r="O179" s="72">
        <v>308000000</v>
      </c>
      <c r="P179" s="146"/>
      <c r="Q179" s="13" t="s">
        <v>220</v>
      </c>
      <c r="R179" s="11" t="s">
        <v>2575</v>
      </c>
      <c r="S179" s="11" t="s">
        <v>2576</v>
      </c>
      <c r="T179" s="13" t="s">
        <v>24</v>
      </c>
      <c r="U179" s="13"/>
      <c r="V179" s="11"/>
      <c r="W179" s="108"/>
    </row>
    <row r="180" spans="2:23" s="27" customFormat="1" ht="17.25" customHeight="1">
      <c r="B180" s="11">
        <v>2026</v>
      </c>
      <c r="C180" s="66">
        <v>4</v>
      </c>
      <c r="D180" s="66" t="s">
        <v>14</v>
      </c>
      <c r="E180" s="66" t="s">
        <v>2577</v>
      </c>
      <c r="F180" s="91" t="s">
        <v>49</v>
      </c>
      <c r="G180" s="66" t="s">
        <v>16</v>
      </c>
      <c r="H180" s="66" t="s">
        <v>50</v>
      </c>
      <c r="I180" s="13" t="s">
        <v>1685</v>
      </c>
      <c r="J180" s="74">
        <v>225000000</v>
      </c>
      <c r="K180" s="72"/>
      <c r="L180" s="72"/>
      <c r="M180" s="72">
        <f>SUM(J180:L180)</f>
        <v>225000000</v>
      </c>
      <c r="N180" s="74">
        <v>225000000</v>
      </c>
      <c r="O180" s="74">
        <v>225000000</v>
      </c>
      <c r="P180" s="93"/>
      <c r="Q180" s="28" t="s">
        <v>220</v>
      </c>
      <c r="R180" s="66" t="s">
        <v>2575</v>
      </c>
      <c r="S180" s="27" t="s">
        <v>91</v>
      </c>
      <c r="T180" s="28" t="s">
        <v>24</v>
      </c>
      <c r="U180" s="28"/>
      <c r="V180" s="66"/>
      <c r="W180" s="108"/>
    </row>
    <row r="181" spans="2:23" s="27" customFormat="1" ht="17.25" customHeight="1">
      <c r="B181" s="11">
        <v>2026</v>
      </c>
      <c r="C181" s="66">
        <v>4</v>
      </c>
      <c r="D181" s="66" t="s">
        <v>14</v>
      </c>
      <c r="E181" s="66" t="s">
        <v>2578</v>
      </c>
      <c r="F181" s="91" t="s">
        <v>49</v>
      </c>
      <c r="G181" s="66" t="s">
        <v>16</v>
      </c>
      <c r="H181" s="66" t="s">
        <v>50</v>
      </c>
      <c r="I181" s="13" t="s">
        <v>1685</v>
      </c>
      <c r="J181" s="74">
        <v>171000000</v>
      </c>
      <c r="K181" s="72"/>
      <c r="L181" s="72"/>
      <c r="M181" s="72">
        <f>SUM(J181:L181)</f>
        <v>171000000</v>
      </c>
      <c r="N181" s="74">
        <v>171000000</v>
      </c>
      <c r="O181" s="74">
        <v>171000000</v>
      </c>
      <c r="P181" s="93"/>
      <c r="Q181" s="28" t="s">
        <v>220</v>
      </c>
      <c r="R181" s="66" t="s">
        <v>2575</v>
      </c>
      <c r="S181" s="66" t="s">
        <v>91</v>
      </c>
      <c r="T181" s="28" t="s">
        <v>24</v>
      </c>
      <c r="U181" s="28"/>
      <c r="V181" s="66"/>
      <c r="W181" s="108"/>
    </row>
    <row r="182" spans="2:23" s="27" customFormat="1" ht="17.25" customHeight="1">
      <c r="B182" s="11">
        <v>2026</v>
      </c>
      <c r="C182" s="11">
        <v>4</v>
      </c>
      <c r="D182" s="11" t="s">
        <v>14</v>
      </c>
      <c r="E182" s="11" t="s">
        <v>2579</v>
      </c>
      <c r="F182" s="141" t="s">
        <v>49</v>
      </c>
      <c r="G182" s="11" t="s">
        <v>37</v>
      </c>
      <c r="H182" s="11" t="s">
        <v>51</v>
      </c>
      <c r="I182" s="13" t="s">
        <v>1685</v>
      </c>
      <c r="J182" s="72">
        <v>360139000</v>
      </c>
      <c r="K182" s="72">
        <v>284822800</v>
      </c>
      <c r="L182" s="72"/>
      <c r="M182" s="72">
        <f>SUM(J182:L182)</f>
        <v>644961800</v>
      </c>
      <c r="N182" s="72">
        <v>644961800</v>
      </c>
      <c r="O182" s="72">
        <v>0</v>
      </c>
      <c r="P182" s="146"/>
      <c r="Q182" s="13" t="s">
        <v>2580</v>
      </c>
      <c r="R182" s="11" t="s">
        <v>2581</v>
      </c>
      <c r="S182" s="11" t="s">
        <v>2582</v>
      </c>
      <c r="T182" s="13" t="s">
        <v>24</v>
      </c>
      <c r="U182" s="13"/>
      <c r="V182" s="11"/>
      <c r="W182" s="108"/>
    </row>
    <row r="183" spans="2:23" s="27" customFormat="1" ht="17.25" customHeight="1">
      <c r="B183" s="11">
        <v>2026</v>
      </c>
      <c r="C183" s="11">
        <v>5</v>
      </c>
      <c r="D183" s="11" t="s">
        <v>15</v>
      </c>
      <c r="E183" s="11" t="s">
        <v>2583</v>
      </c>
      <c r="F183" s="141" t="s">
        <v>2556</v>
      </c>
      <c r="G183" s="11" t="s">
        <v>1926</v>
      </c>
      <c r="H183" s="11" t="s">
        <v>51</v>
      </c>
      <c r="I183" s="13" t="s">
        <v>1685</v>
      </c>
      <c r="J183" s="72">
        <v>676773000</v>
      </c>
      <c r="K183" s="72"/>
      <c r="L183" s="72"/>
      <c r="M183" s="72">
        <f>SUM(J183:L183)</f>
        <v>676773000</v>
      </c>
      <c r="N183" s="72">
        <v>200000000</v>
      </c>
      <c r="O183" s="72">
        <v>140000000</v>
      </c>
      <c r="P183" s="146"/>
      <c r="Q183" s="13" t="s">
        <v>2580</v>
      </c>
      <c r="R183" s="11" t="s">
        <v>2584</v>
      </c>
      <c r="S183" s="11" t="s">
        <v>2585</v>
      </c>
      <c r="T183" s="13" t="s">
        <v>1829</v>
      </c>
      <c r="U183" s="13"/>
      <c r="V183" s="11"/>
      <c r="W183" s="108"/>
    </row>
    <row r="184" spans="2:23" s="27" customFormat="1" ht="17.25" customHeight="1">
      <c r="B184" s="28">
        <v>2026</v>
      </c>
      <c r="C184" s="28">
        <v>4</v>
      </c>
      <c r="D184" s="28" t="s">
        <v>14</v>
      </c>
      <c r="E184" s="28" t="s">
        <v>1045</v>
      </c>
      <c r="F184" s="52" t="s">
        <v>49</v>
      </c>
      <c r="G184" s="28" t="s">
        <v>68</v>
      </c>
      <c r="H184" s="28" t="s">
        <v>51</v>
      </c>
      <c r="I184" s="13" t="s">
        <v>1685</v>
      </c>
      <c r="J184" s="110">
        <v>1869000000</v>
      </c>
      <c r="K184" s="110">
        <v>170000000</v>
      </c>
      <c r="L184" s="110"/>
      <c r="M184" s="110">
        <v>2039000000</v>
      </c>
      <c r="N184" s="110">
        <v>500000000</v>
      </c>
      <c r="O184" s="128"/>
      <c r="P184" s="242"/>
      <c r="Q184" s="13" t="s">
        <v>1168</v>
      </c>
      <c r="R184" s="13" t="s">
        <v>2586</v>
      </c>
      <c r="S184" s="13" t="s">
        <v>2587</v>
      </c>
      <c r="T184" s="13" t="s">
        <v>24</v>
      </c>
      <c r="U184" s="13"/>
      <c r="V184" s="11"/>
      <c r="W184" s="108"/>
    </row>
    <row r="185" spans="2:23" s="27" customFormat="1" ht="17.25" customHeight="1">
      <c r="B185" s="28">
        <v>2026</v>
      </c>
      <c r="C185" s="28">
        <v>4</v>
      </c>
      <c r="D185" s="28" t="s">
        <v>14</v>
      </c>
      <c r="E185" s="28" t="s">
        <v>1046</v>
      </c>
      <c r="F185" s="52" t="s">
        <v>49</v>
      </c>
      <c r="G185" s="28" t="s">
        <v>37</v>
      </c>
      <c r="H185" s="28" t="s">
        <v>51</v>
      </c>
      <c r="I185" s="13" t="s">
        <v>1686</v>
      </c>
      <c r="J185" s="110">
        <v>151000000</v>
      </c>
      <c r="K185" s="110">
        <v>69000000</v>
      </c>
      <c r="L185" s="110"/>
      <c r="M185" s="110">
        <v>220000000</v>
      </c>
      <c r="N185" s="110">
        <v>50000000</v>
      </c>
      <c r="O185" s="128"/>
      <c r="P185" s="242"/>
      <c r="Q185" s="13" t="s">
        <v>1168</v>
      </c>
      <c r="R185" s="13" t="s">
        <v>2586</v>
      </c>
      <c r="S185" s="13" t="s">
        <v>2587</v>
      </c>
      <c r="T185" s="13" t="s">
        <v>24</v>
      </c>
      <c r="U185" s="28"/>
      <c r="V185" s="66"/>
      <c r="W185" s="108"/>
    </row>
    <row r="186" spans="2:23" s="27" customFormat="1" ht="17.25" customHeight="1">
      <c r="B186" s="28">
        <v>2026</v>
      </c>
      <c r="C186" s="28">
        <v>4</v>
      </c>
      <c r="D186" s="28" t="s">
        <v>14</v>
      </c>
      <c r="E186" s="28" t="s">
        <v>1047</v>
      </c>
      <c r="F186" s="52" t="s">
        <v>49</v>
      </c>
      <c r="G186" s="28" t="s">
        <v>38</v>
      </c>
      <c r="H186" s="28" t="s">
        <v>52</v>
      </c>
      <c r="I186" s="13" t="s">
        <v>1687</v>
      </c>
      <c r="J186" s="110">
        <v>49000000</v>
      </c>
      <c r="K186" s="110">
        <v>43000000</v>
      </c>
      <c r="L186" s="110"/>
      <c r="M186" s="110">
        <v>92000000</v>
      </c>
      <c r="N186" s="110">
        <v>30000000</v>
      </c>
      <c r="O186" s="128"/>
      <c r="P186" s="242"/>
      <c r="Q186" s="13" t="s">
        <v>1168</v>
      </c>
      <c r="R186" s="13" t="s">
        <v>2586</v>
      </c>
      <c r="S186" s="13" t="s">
        <v>2587</v>
      </c>
      <c r="T186" s="13" t="s">
        <v>24</v>
      </c>
      <c r="U186" s="28"/>
      <c r="V186" s="66" t="s">
        <v>79</v>
      </c>
      <c r="W186" s="108"/>
    </row>
    <row r="187" spans="2:23" s="27" customFormat="1" ht="17.25" customHeight="1">
      <c r="B187" s="28">
        <v>2026</v>
      </c>
      <c r="C187" s="28">
        <v>4</v>
      </c>
      <c r="D187" s="28" t="s">
        <v>14</v>
      </c>
      <c r="E187" s="28" t="s">
        <v>2588</v>
      </c>
      <c r="F187" s="52" t="s">
        <v>49</v>
      </c>
      <c r="G187" s="28" t="s">
        <v>39</v>
      </c>
      <c r="H187" s="28" t="s">
        <v>52</v>
      </c>
      <c r="I187" s="13" t="s">
        <v>1687</v>
      </c>
      <c r="J187" s="110">
        <v>17000000</v>
      </c>
      <c r="K187" s="110"/>
      <c r="L187" s="110"/>
      <c r="M187" s="110">
        <v>17000000</v>
      </c>
      <c r="N187" s="110">
        <v>7000000</v>
      </c>
      <c r="O187" s="128"/>
      <c r="P187" s="242"/>
      <c r="Q187" s="13" t="s">
        <v>1168</v>
      </c>
      <c r="R187" s="13" t="s">
        <v>2586</v>
      </c>
      <c r="S187" s="13" t="s">
        <v>2587</v>
      </c>
      <c r="T187" s="13" t="s">
        <v>24</v>
      </c>
      <c r="U187" s="28"/>
      <c r="V187" s="66" t="s">
        <v>79</v>
      </c>
      <c r="W187" s="108"/>
    </row>
    <row r="188" spans="2:23" s="27" customFormat="1" ht="17.25" customHeight="1">
      <c r="B188" s="28">
        <v>2026</v>
      </c>
      <c r="C188" s="28">
        <v>5</v>
      </c>
      <c r="D188" s="28" t="s">
        <v>14</v>
      </c>
      <c r="E188" s="28" t="s">
        <v>1058</v>
      </c>
      <c r="F188" s="52" t="s">
        <v>49</v>
      </c>
      <c r="G188" s="28" t="s">
        <v>16</v>
      </c>
      <c r="H188" s="28" t="s">
        <v>52</v>
      </c>
      <c r="I188" s="13" t="s">
        <v>1686</v>
      </c>
      <c r="J188" s="62">
        <v>250000000</v>
      </c>
      <c r="K188" s="62">
        <v>70000000</v>
      </c>
      <c r="L188" s="62"/>
      <c r="M188" s="62">
        <v>320000000</v>
      </c>
      <c r="N188" s="62">
        <v>250000000</v>
      </c>
      <c r="O188" s="62"/>
      <c r="P188" s="63"/>
      <c r="Q188" s="13" t="s">
        <v>218</v>
      </c>
      <c r="R188" s="11" t="s">
        <v>517</v>
      </c>
      <c r="S188" s="11" t="s">
        <v>293</v>
      </c>
      <c r="T188" s="13" t="s">
        <v>24</v>
      </c>
      <c r="U188" s="13"/>
      <c r="V188" s="13" t="s">
        <v>79</v>
      </c>
      <c r="W188" s="108"/>
    </row>
    <row r="189" spans="2:23" s="27" customFormat="1" ht="17.25" customHeight="1">
      <c r="B189" s="28">
        <v>2026</v>
      </c>
      <c r="C189" s="28">
        <v>5</v>
      </c>
      <c r="D189" s="28" t="s">
        <v>14</v>
      </c>
      <c r="E189" s="28" t="s">
        <v>1059</v>
      </c>
      <c r="F189" s="52" t="s">
        <v>49</v>
      </c>
      <c r="G189" s="28" t="s">
        <v>16</v>
      </c>
      <c r="H189" s="28" t="s">
        <v>52</v>
      </c>
      <c r="I189" s="13" t="s">
        <v>1686</v>
      </c>
      <c r="J189" s="62">
        <v>250000000</v>
      </c>
      <c r="K189" s="62">
        <v>70000000</v>
      </c>
      <c r="L189" s="62"/>
      <c r="M189" s="62">
        <v>320000000</v>
      </c>
      <c r="N189" s="62">
        <v>250000000</v>
      </c>
      <c r="O189" s="62"/>
      <c r="P189" s="63"/>
      <c r="Q189" s="13" t="s">
        <v>218</v>
      </c>
      <c r="R189" s="66" t="s">
        <v>2586</v>
      </c>
      <c r="S189" s="66" t="s">
        <v>2589</v>
      </c>
      <c r="T189" s="13" t="s">
        <v>24</v>
      </c>
      <c r="U189" s="13"/>
      <c r="V189" s="13" t="s">
        <v>79</v>
      </c>
      <c r="W189" s="108"/>
    </row>
    <row r="190" spans="2:23" s="27" customFormat="1" ht="17.25" customHeight="1">
      <c r="B190" s="28">
        <v>2026</v>
      </c>
      <c r="C190" s="28">
        <v>5</v>
      </c>
      <c r="D190" s="28" t="s">
        <v>14</v>
      </c>
      <c r="E190" s="28" t="s">
        <v>1060</v>
      </c>
      <c r="F190" s="52" t="s">
        <v>49</v>
      </c>
      <c r="G190" s="28" t="s">
        <v>16</v>
      </c>
      <c r="H190" s="28" t="s">
        <v>52</v>
      </c>
      <c r="I190" s="13" t="s">
        <v>1686</v>
      </c>
      <c r="J190" s="62">
        <v>250000000</v>
      </c>
      <c r="K190" s="62">
        <v>70000000</v>
      </c>
      <c r="L190" s="62"/>
      <c r="M190" s="62">
        <v>320000000</v>
      </c>
      <c r="N190" s="62">
        <v>250000000</v>
      </c>
      <c r="O190" s="62"/>
      <c r="P190" s="63"/>
      <c r="Q190" s="13" t="s">
        <v>218</v>
      </c>
      <c r="R190" s="66" t="s">
        <v>517</v>
      </c>
      <c r="S190" s="66" t="s">
        <v>293</v>
      </c>
      <c r="T190" s="13" t="s">
        <v>24</v>
      </c>
      <c r="U190" s="13"/>
      <c r="V190" s="13" t="s">
        <v>79</v>
      </c>
      <c r="W190" s="108"/>
    </row>
    <row r="191" spans="2:23" s="27" customFormat="1" ht="17.25" customHeight="1">
      <c r="B191" s="28">
        <v>2026</v>
      </c>
      <c r="C191" s="28">
        <v>5</v>
      </c>
      <c r="D191" s="28" t="s">
        <v>14</v>
      </c>
      <c r="E191" s="28" t="s">
        <v>1061</v>
      </c>
      <c r="F191" s="52" t="s">
        <v>49</v>
      </c>
      <c r="G191" s="28" t="s">
        <v>16</v>
      </c>
      <c r="H191" s="28" t="s">
        <v>52</v>
      </c>
      <c r="I191" s="13" t="s">
        <v>1686</v>
      </c>
      <c r="J191" s="62">
        <v>250000000</v>
      </c>
      <c r="K191" s="62">
        <v>70000000</v>
      </c>
      <c r="L191" s="62"/>
      <c r="M191" s="62">
        <v>320000000</v>
      </c>
      <c r="N191" s="62">
        <v>250000000</v>
      </c>
      <c r="O191" s="62"/>
      <c r="P191" s="63"/>
      <c r="Q191" s="13" t="s">
        <v>218</v>
      </c>
      <c r="R191" s="66" t="s">
        <v>2590</v>
      </c>
      <c r="S191" s="66" t="s">
        <v>2591</v>
      </c>
      <c r="T191" s="13" t="s">
        <v>24</v>
      </c>
      <c r="U191" s="13"/>
      <c r="V191" s="13" t="s">
        <v>79</v>
      </c>
      <c r="W191" s="108"/>
    </row>
    <row r="192" spans="2:23" s="27" customFormat="1" ht="17.25" customHeight="1">
      <c r="B192" s="28">
        <v>2026</v>
      </c>
      <c r="C192" s="28">
        <v>6</v>
      </c>
      <c r="D192" s="28" t="s">
        <v>14</v>
      </c>
      <c r="E192" s="28" t="s">
        <v>1070</v>
      </c>
      <c r="F192" s="52" t="s">
        <v>49</v>
      </c>
      <c r="G192" s="28" t="s">
        <v>16</v>
      </c>
      <c r="H192" s="28" t="s">
        <v>51</v>
      </c>
      <c r="I192" s="13" t="s">
        <v>1685</v>
      </c>
      <c r="J192" s="62">
        <v>6243000000</v>
      </c>
      <c r="K192" s="62">
        <v>1008000000</v>
      </c>
      <c r="L192" s="62"/>
      <c r="M192" s="62">
        <v>7251000000</v>
      </c>
      <c r="N192" s="62">
        <v>500000000</v>
      </c>
      <c r="O192" s="62"/>
      <c r="P192" s="63"/>
      <c r="Q192" s="13" t="s">
        <v>218</v>
      </c>
      <c r="R192" s="66" t="s">
        <v>517</v>
      </c>
      <c r="S192" s="66" t="s">
        <v>293</v>
      </c>
      <c r="T192" s="13" t="s">
        <v>24</v>
      </c>
      <c r="U192" s="13"/>
      <c r="V192" s="13"/>
      <c r="W192" s="108"/>
    </row>
    <row r="193" spans="2:23" s="27" customFormat="1" ht="17.25" customHeight="1">
      <c r="B193" s="11">
        <v>2026</v>
      </c>
      <c r="C193" s="11">
        <v>4</v>
      </c>
      <c r="D193" s="11" t="s">
        <v>14</v>
      </c>
      <c r="E193" s="11" t="s">
        <v>2592</v>
      </c>
      <c r="F193" s="141" t="s">
        <v>49</v>
      </c>
      <c r="G193" s="11" t="s">
        <v>16</v>
      </c>
      <c r="H193" s="11" t="s">
        <v>52</v>
      </c>
      <c r="I193" s="13" t="s">
        <v>1687</v>
      </c>
      <c r="J193" s="72">
        <v>25000000</v>
      </c>
      <c r="K193" s="72"/>
      <c r="L193" s="72"/>
      <c r="M193" s="72">
        <f>SUM(J193:L193)</f>
        <v>25000000</v>
      </c>
      <c r="N193" s="72">
        <v>0</v>
      </c>
      <c r="O193" s="72">
        <v>0</v>
      </c>
      <c r="P193" s="146"/>
      <c r="Q193" s="13" t="s">
        <v>2593</v>
      </c>
      <c r="R193" s="11" t="s">
        <v>2594</v>
      </c>
      <c r="S193" s="11" t="s">
        <v>2595</v>
      </c>
      <c r="T193" s="13" t="s">
        <v>24</v>
      </c>
      <c r="U193" s="13"/>
      <c r="V193" s="66" t="s">
        <v>63</v>
      </c>
      <c r="W193" s="108"/>
    </row>
    <row r="194" spans="2:23" s="27" customFormat="1" ht="17.25" customHeight="1">
      <c r="B194" s="28">
        <v>2026</v>
      </c>
      <c r="C194" s="28">
        <v>5</v>
      </c>
      <c r="D194" s="28" t="s">
        <v>14</v>
      </c>
      <c r="E194" s="28" t="s">
        <v>2596</v>
      </c>
      <c r="F194" s="52" t="s">
        <v>49</v>
      </c>
      <c r="G194" s="28" t="s">
        <v>16</v>
      </c>
      <c r="H194" s="28" t="s">
        <v>51</v>
      </c>
      <c r="I194" s="13" t="s">
        <v>1685</v>
      </c>
      <c r="J194" s="62">
        <v>1093000000</v>
      </c>
      <c r="K194" s="62">
        <v>304000000</v>
      </c>
      <c r="L194" s="62"/>
      <c r="M194" s="62">
        <f>J194+K194+L194</f>
        <v>1397000000</v>
      </c>
      <c r="N194" s="62">
        <v>1093000000</v>
      </c>
      <c r="O194" s="62">
        <f>N194*0.8</f>
        <v>874400000</v>
      </c>
      <c r="P194" s="63"/>
      <c r="Q194" s="13" t="s">
        <v>1106</v>
      </c>
      <c r="R194" s="13" t="s">
        <v>2597</v>
      </c>
      <c r="S194" s="13" t="s">
        <v>2598</v>
      </c>
      <c r="T194" s="13" t="s">
        <v>24</v>
      </c>
      <c r="U194" s="13"/>
      <c r="V194" s="13"/>
      <c r="W194" s="108"/>
    </row>
    <row r="195" spans="2:23" s="27" customFormat="1" ht="17.25" customHeight="1">
      <c r="B195" s="11">
        <v>2026</v>
      </c>
      <c r="C195" s="11">
        <v>4</v>
      </c>
      <c r="D195" s="11" t="s">
        <v>2007</v>
      </c>
      <c r="E195" s="11" t="s">
        <v>2599</v>
      </c>
      <c r="F195" s="141" t="s">
        <v>49</v>
      </c>
      <c r="G195" s="11" t="s">
        <v>37</v>
      </c>
      <c r="H195" s="11" t="s">
        <v>61</v>
      </c>
      <c r="I195" s="13" t="s">
        <v>2142</v>
      </c>
      <c r="J195" s="72">
        <v>49280000</v>
      </c>
      <c r="K195" s="72"/>
      <c r="L195" s="72"/>
      <c r="M195" s="72">
        <f>SUM(J195:L195)</f>
        <v>49280000</v>
      </c>
      <c r="N195" s="72">
        <v>0</v>
      </c>
      <c r="O195" s="72">
        <v>0</v>
      </c>
      <c r="P195" s="146"/>
      <c r="Q195" s="13" t="s">
        <v>2600</v>
      </c>
      <c r="R195" s="11" t="s">
        <v>2601</v>
      </c>
      <c r="S195" s="11" t="s">
        <v>2602</v>
      </c>
      <c r="T195" s="13" t="s">
        <v>1829</v>
      </c>
      <c r="U195" s="13"/>
      <c r="V195" s="11" t="s">
        <v>63</v>
      </c>
      <c r="W195" s="108"/>
    </row>
    <row r="196" spans="2:23" s="27" customFormat="1" ht="17.25" customHeight="1">
      <c r="B196" s="11">
        <v>2026</v>
      </c>
      <c r="C196" s="11">
        <v>4</v>
      </c>
      <c r="D196" s="11" t="s">
        <v>2007</v>
      </c>
      <c r="E196" s="66" t="s">
        <v>2603</v>
      </c>
      <c r="F196" s="141" t="s">
        <v>49</v>
      </c>
      <c r="G196" s="66" t="s">
        <v>16</v>
      </c>
      <c r="H196" s="11" t="s">
        <v>61</v>
      </c>
      <c r="I196" s="13" t="s">
        <v>2142</v>
      </c>
      <c r="J196" s="74">
        <v>17000000</v>
      </c>
      <c r="K196" s="74"/>
      <c r="L196" s="74"/>
      <c r="M196" s="74">
        <f t="shared" ref="M196:M200" si="16">SUM(J196:L196)</f>
        <v>17000000</v>
      </c>
      <c r="N196" s="74"/>
      <c r="O196" s="74"/>
      <c r="P196" s="93"/>
      <c r="Q196" s="13" t="s">
        <v>2600</v>
      </c>
      <c r="R196" s="11" t="s">
        <v>2601</v>
      </c>
      <c r="S196" s="11" t="s">
        <v>2602</v>
      </c>
      <c r="T196" s="13" t="s">
        <v>1829</v>
      </c>
      <c r="U196" s="28"/>
      <c r="V196" s="11" t="s">
        <v>63</v>
      </c>
      <c r="W196" s="108"/>
    </row>
    <row r="197" spans="2:23" s="27" customFormat="1" ht="17.25" customHeight="1">
      <c r="B197" s="11">
        <v>2026</v>
      </c>
      <c r="C197" s="66">
        <v>5</v>
      </c>
      <c r="D197" s="66" t="s">
        <v>14</v>
      </c>
      <c r="E197" s="66" t="s">
        <v>2604</v>
      </c>
      <c r="F197" s="141" t="s">
        <v>49</v>
      </c>
      <c r="G197" s="66" t="s">
        <v>16</v>
      </c>
      <c r="H197" s="11" t="s">
        <v>61</v>
      </c>
      <c r="I197" s="13" t="s">
        <v>2142</v>
      </c>
      <c r="J197" s="74">
        <v>15000000</v>
      </c>
      <c r="K197" s="74"/>
      <c r="L197" s="74"/>
      <c r="M197" s="74">
        <f t="shared" si="16"/>
        <v>15000000</v>
      </c>
      <c r="N197" s="74"/>
      <c r="O197" s="74"/>
      <c r="P197" s="93"/>
      <c r="Q197" s="13" t="s">
        <v>2600</v>
      </c>
      <c r="R197" s="11" t="s">
        <v>2601</v>
      </c>
      <c r="S197" s="11" t="s">
        <v>2602</v>
      </c>
      <c r="T197" s="13" t="s">
        <v>1829</v>
      </c>
      <c r="U197" s="28"/>
      <c r="V197" s="11" t="s">
        <v>63</v>
      </c>
      <c r="W197" s="108"/>
    </row>
    <row r="198" spans="2:23" s="27" customFormat="1" ht="17.25" customHeight="1">
      <c r="B198" s="11">
        <v>2026</v>
      </c>
      <c r="C198" s="66">
        <v>5</v>
      </c>
      <c r="D198" s="66" t="s">
        <v>14</v>
      </c>
      <c r="E198" s="66" t="s">
        <v>2605</v>
      </c>
      <c r="F198" s="141" t="s">
        <v>49</v>
      </c>
      <c r="G198" s="66" t="s">
        <v>16</v>
      </c>
      <c r="H198" s="11" t="s">
        <v>61</v>
      </c>
      <c r="I198" s="13" t="s">
        <v>2142</v>
      </c>
      <c r="J198" s="74">
        <v>10000000</v>
      </c>
      <c r="K198" s="74"/>
      <c r="L198" s="74"/>
      <c r="M198" s="74">
        <f t="shared" si="16"/>
        <v>10000000</v>
      </c>
      <c r="N198" s="74"/>
      <c r="O198" s="74"/>
      <c r="P198" s="93"/>
      <c r="Q198" s="13" t="s">
        <v>2600</v>
      </c>
      <c r="R198" s="66" t="s">
        <v>2606</v>
      </c>
      <c r="S198" s="66" t="s">
        <v>2607</v>
      </c>
      <c r="T198" s="28" t="s">
        <v>1829</v>
      </c>
      <c r="U198" s="28"/>
      <c r="V198" s="11" t="s">
        <v>63</v>
      </c>
      <c r="W198" s="108"/>
    </row>
    <row r="199" spans="2:23" s="27" customFormat="1" ht="17.25" customHeight="1">
      <c r="B199" s="11">
        <v>2026</v>
      </c>
      <c r="C199" s="66">
        <v>6</v>
      </c>
      <c r="D199" s="66" t="s">
        <v>14</v>
      </c>
      <c r="E199" s="66" t="s">
        <v>2608</v>
      </c>
      <c r="F199" s="141" t="s">
        <v>49</v>
      </c>
      <c r="G199" s="66" t="s">
        <v>16</v>
      </c>
      <c r="H199" s="11" t="s">
        <v>61</v>
      </c>
      <c r="I199" s="13" t="s">
        <v>2142</v>
      </c>
      <c r="J199" s="74">
        <v>13000000</v>
      </c>
      <c r="K199" s="74"/>
      <c r="L199" s="74"/>
      <c r="M199" s="74">
        <f t="shared" si="16"/>
        <v>13000000</v>
      </c>
      <c r="N199" s="74"/>
      <c r="O199" s="74"/>
      <c r="P199" s="93"/>
      <c r="Q199" s="13" t="s">
        <v>2600</v>
      </c>
      <c r="R199" s="66" t="s">
        <v>2606</v>
      </c>
      <c r="S199" s="66" t="s">
        <v>2607</v>
      </c>
      <c r="T199" s="28" t="s">
        <v>1829</v>
      </c>
      <c r="U199" s="28"/>
      <c r="V199" s="11" t="s">
        <v>63</v>
      </c>
      <c r="W199" s="108"/>
    </row>
    <row r="200" spans="2:23" s="27" customFormat="1" ht="17.25" customHeight="1">
      <c r="B200" s="11">
        <v>2026</v>
      </c>
      <c r="C200" s="66">
        <v>6</v>
      </c>
      <c r="D200" s="66" t="s">
        <v>14</v>
      </c>
      <c r="E200" s="66" t="s">
        <v>2609</v>
      </c>
      <c r="F200" s="141" t="s">
        <v>49</v>
      </c>
      <c r="G200" s="66" t="s">
        <v>16</v>
      </c>
      <c r="H200" s="11" t="s">
        <v>61</v>
      </c>
      <c r="I200" s="13" t="s">
        <v>2142</v>
      </c>
      <c r="J200" s="74">
        <v>10000000</v>
      </c>
      <c r="K200" s="74"/>
      <c r="L200" s="74"/>
      <c r="M200" s="74">
        <f t="shared" si="16"/>
        <v>10000000</v>
      </c>
      <c r="N200" s="74"/>
      <c r="O200" s="74"/>
      <c r="P200" s="93"/>
      <c r="Q200" s="13" t="s">
        <v>2600</v>
      </c>
      <c r="R200" s="66" t="s">
        <v>2606</v>
      </c>
      <c r="S200" s="66" t="s">
        <v>2607</v>
      </c>
      <c r="T200" s="28" t="s">
        <v>1829</v>
      </c>
      <c r="U200" s="28"/>
      <c r="V200" s="11" t="s">
        <v>63</v>
      </c>
      <c r="W200" s="108"/>
    </row>
    <row r="201" spans="2:23" s="27" customFormat="1" ht="17.25" customHeight="1">
      <c r="B201" s="28">
        <v>2026</v>
      </c>
      <c r="C201" s="28">
        <v>6</v>
      </c>
      <c r="D201" s="28" t="s">
        <v>14</v>
      </c>
      <c r="E201" s="28" t="s">
        <v>1071</v>
      </c>
      <c r="F201" s="52" t="s">
        <v>49</v>
      </c>
      <c r="G201" s="28" t="s">
        <v>16</v>
      </c>
      <c r="H201" s="28" t="s">
        <v>52</v>
      </c>
      <c r="I201" s="13" t="s">
        <v>1687</v>
      </c>
      <c r="J201" s="62">
        <v>20000000</v>
      </c>
      <c r="K201" s="62"/>
      <c r="L201" s="62"/>
      <c r="M201" s="62">
        <v>20000000</v>
      </c>
      <c r="N201" s="62">
        <v>20000000</v>
      </c>
      <c r="O201" s="62"/>
      <c r="P201" s="63"/>
      <c r="Q201" s="13" t="s">
        <v>2600</v>
      </c>
      <c r="R201" s="13" t="s">
        <v>519</v>
      </c>
      <c r="S201" s="13" t="s">
        <v>520</v>
      </c>
      <c r="T201" s="13" t="s">
        <v>24</v>
      </c>
      <c r="U201" s="13"/>
      <c r="V201" s="11" t="s">
        <v>63</v>
      </c>
      <c r="W201" s="108"/>
    </row>
    <row r="202" spans="2:23" s="27" customFormat="1" ht="17.25" customHeight="1">
      <c r="B202" s="13">
        <v>2026</v>
      </c>
      <c r="C202" s="13">
        <v>5</v>
      </c>
      <c r="D202" s="13" t="s">
        <v>14</v>
      </c>
      <c r="E202" s="13" t="s">
        <v>2610</v>
      </c>
      <c r="F202" s="61" t="s">
        <v>2556</v>
      </c>
      <c r="G202" s="13" t="s">
        <v>1933</v>
      </c>
      <c r="H202" s="13" t="s">
        <v>51</v>
      </c>
      <c r="I202" s="13" t="s">
        <v>1685</v>
      </c>
      <c r="J202" s="62">
        <v>345000000</v>
      </c>
      <c r="K202" s="62">
        <v>163863000</v>
      </c>
      <c r="L202" s="62"/>
      <c r="M202" s="62">
        <f>J202+K202+L202</f>
        <v>508863000</v>
      </c>
      <c r="N202" s="62">
        <f>M202</f>
        <v>508863000</v>
      </c>
      <c r="O202" s="62">
        <f>N202</f>
        <v>508863000</v>
      </c>
      <c r="P202" s="63"/>
      <c r="Q202" s="13" t="s">
        <v>2611</v>
      </c>
      <c r="R202" s="13" t="s">
        <v>2612</v>
      </c>
      <c r="S202" s="13" t="s">
        <v>2613</v>
      </c>
      <c r="T202" s="13" t="s">
        <v>24</v>
      </c>
      <c r="U202" s="13"/>
      <c r="V202" s="13"/>
      <c r="W202" s="108"/>
    </row>
    <row r="203" spans="2:23" s="27" customFormat="1" ht="17.25" customHeight="1">
      <c r="B203" s="11">
        <v>2026</v>
      </c>
      <c r="C203" s="66">
        <v>4</v>
      </c>
      <c r="D203" s="66" t="s">
        <v>14</v>
      </c>
      <c r="E203" s="66" t="s">
        <v>1000</v>
      </c>
      <c r="F203" s="61" t="s">
        <v>2556</v>
      </c>
      <c r="G203" s="13" t="s">
        <v>81</v>
      </c>
      <c r="H203" s="66" t="s">
        <v>50</v>
      </c>
      <c r="I203" s="13" t="s">
        <v>1685</v>
      </c>
      <c r="J203" s="74">
        <v>1305616000</v>
      </c>
      <c r="K203" s="74"/>
      <c r="L203" s="74"/>
      <c r="M203" s="74">
        <f>SUM(J203:L203)</f>
        <v>1305616000</v>
      </c>
      <c r="N203" s="74">
        <f>M203</f>
        <v>1305616000</v>
      </c>
      <c r="O203" s="74">
        <f>N203</f>
        <v>1305616000</v>
      </c>
      <c r="P203" s="93"/>
      <c r="Q203" s="28" t="s">
        <v>2614</v>
      </c>
      <c r="R203" s="66" t="s">
        <v>2615</v>
      </c>
      <c r="S203" s="66" t="s">
        <v>2616</v>
      </c>
      <c r="T203" s="13" t="s">
        <v>24</v>
      </c>
      <c r="U203" s="28"/>
      <c r="V203" s="66"/>
      <c r="W203" s="108"/>
    </row>
    <row r="204" spans="2:23" s="27" customFormat="1" ht="17.25" customHeight="1">
      <c r="B204" s="11">
        <v>2026</v>
      </c>
      <c r="C204" s="11">
        <v>6</v>
      </c>
      <c r="D204" s="11" t="s">
        <v>14</v>
      </c>
      <c r="E204" s="11" t="s">
        <v>2617</v>
      </c>
      <c r="F204" s="141" t="s">
        <v>2556</v>
      </c>
      <c r="G204" s="11" t="s">
        <v>16</v>
      </c>
      <c r="H204" s="11" t="s">
        <v>2618</v>
      </c>
      <c r="I204" s="13" t="s">
        <v>1685</v>
      </c>
      <c r="J204" s="72">
        <v>1543949000</v>
      </c>
      <c r="K204" s="72">
        <v>205127000</v>
      </c>
      <c r="L204" s="72">
        <v>74493000</v>
      </c>
      <c r="M204" s="72">
        <f>SUM(J204:L204)</f>
        <v>1823569000</v>
      </c>
      <c r="N204" s="72">
        <v>100000000</v>
      </c>
      <c r="O204" s="72">
        <v>0</v>
      </c>
      <c r="P204" s="146"/>
      <c r="Q204" s="13" t="s">
        <v>2619</v>
      </c>
      <c r="R204" s="11" t="s">
        <v>2620</v>
      </c>
      <c r="S204" s="11" t="s">
        <v>2621</v>
      </c>
      <c r="T204" s="13" t="s">
        <v>24</v>
      </c>
      <c r="U204" s="13"/>
      <c r="V204" s="11"/>
      <c r="W204" s="108"/>
    </row>
    <row r="205" spans="2:23" s="27" customFormat="1" ht="17.25" customHeight="1">
      <c r="B205" s="11">
        <v>2026</v>
      </c>
      <c r="C205" s="11">
        <v>4</v>
      </c>
      <c r="D205" s="11" t="s">
        <v>14</v>
      </c>
      <c r="E205" s="11" t="s">
        <v>2622</v>
      </c>
      <c r="F205" s="141" t="s">
        <v>49</v>
      </c>
      <c r="G205" s="11" t="s">
        <v>37</v>
      </c>
      <c r="H205" s="11" t="s">
        <v>52</v>
      </c>
      <c r="I205" s="13" t="s">
        <v>1687</v>
      </c>
      <c r="J205" s="72">
        <v>34903000</v>
      </c>
      <c r="K205" s="72">
        <v>17512000</v>
      </c>
      <c r="L205" s="72"/>
      <c r="M205" s="72">
        <f>SUM(J205:L205)</f>
        <v>52415000</v>
      </c>
      <c r="N205" s="72">
        <v>52415000</v>
      </c>
      <c r="O205" s="72">
        <v>52415000</v>
      </c>
      <c r="P205" s="146"/>
      <c r="Q205" s="54" t="s">
        <v>2623</v>
      </c>
      <c r="R205" s="11" t="s">
        <v>2624</v>
      </c>
      <c r="S205" s="11" t="s">
        <v>2625</v>
      </c>
      <c r="T205" s="13" t="s">
        <v>24</v>
      </c>
      <c r="U205" s="13"/>
      <c r="V205" s="11"/>
      <c r="W205" s="108"/>
    </row>
    <row r="206" spans="2:23" s="27" customFormat="1" ht="17.25" customHeight="1">
      <c r="B206" s="11">
        <v>2026</v>
      </c>
      <c r="C206" s="11">
        <v>5</v>
      </c>
      <c r="D206" s="11" t="s">
        <v>14</v>
      </c>
      <c r="E206" s="11" t="s">
        <v>2626</v>
      </c>
      <c r="F206" s="141" t="s">
        <v>2556</v>
      </c>
      <c r="G206" s="11" t="s">
        <v>1926</v>
      </c>
      <c r="H206" s="11" t="s">
        <v>50</v>
      </c>
      <c r="I206" s="72" t="s">
        <v>2149</v>
      </c>
      <c r="J206" s="72">
        <v>3642111000</v>
      </c>
      <c r="K206" s="72">
        <f>389047000+58950000</f>
        <v>447997000</v>
      </c>
      <c r="L206" s="72"/>
      <c r="M206" s="72">
        <f>J206+K206+L206</f>
        <v>4090108000</v>
      </c>
      <c r="N206" s="72">
        <v>3642111000</v>
      </c>
      <c r="O206" s="72">
        <v>4090108000</v>
      </c>
      <c r="P206" s="11"/>
      <c r="Q206" s="13" t="s">
        <v>2627</v>
      </c>
      <c r="R206" s="11" t="s">
        <v>2628</v>
      </c>
      <c r="S206" s="11" t="s">
        <v>2629</v>
      </c>
      <c r="T206" s="13" t="s">
        <v>24</v>
      </c>
      <c r="U206" s="13"/>
      <c r="V206" s="11"/>
      <c r="W206" s="108"/>
    </row>
    <row r="207" spans="2:23" s="27" customFormat="1" ht="17.25" customHeight="1">
      <c r="B207" s="11">
        <v>2026</v>
      </c>
      <c r="C207" s="66">
        <v>5</v>
      </c>
      <c r="D207" s="66" t="s">
        <v>2007</v>
      </c>
      <c r="E207" s="66" t="s">
        <v>2630</v>
      </c>
      <c r="F207" s="91" t="s">
        <v>2556</v>
      </c>
      <c r="G207" s="66" t="s">
        <v>1860</v>
      </c>
      <c r="H207" s="66" t="s">
        <v>2257</v>
      </c>
      <c r="I207" s="74" t="s">
        <v>2149</v>
      </c>
      <c r="J207" s="74">
        <v>415657000</v>
      </c>
      <c r="K207" s="74">
        <v>87887041</v>
      </c>
      <c r="L207" s="74">
        <v>13127000</v>
      </c>
      <c r="M207" s="74">
        <v>516671041</v>
      </c>
      <c r="N207" s="74">
        <v>415657000</v>
      </c>
      <c r="O207" s="74">
        <v>516671041</v>
      </c>
      <c r="P207" s="11"/>
      <c r="Q207" s="13" t="s">
        <v>2627</v>
      </c>
      <c r="R207" s="11" t="s">
        <v>2628</v>
      </c>
      <c r="S207" s="11" t="s">
        <v>2629</v>
      </c>
      <c r="T207" s="13" t="s">
        <v>24</v>
      </c>
      <c r="U207" s="28"/>
      <c r="V207" s="66"/>
      <c r="W207" s="108"/>
    </row>
    <row r="208" spans="2:23" s="27" customFormat="1" ht="17.25" customHeight="1">
      <c r="B208" s="11">
        <v>2026</v>
      </c>
      <c r="C208" s="66">
        <v>5</v>
      </c>
      <c r="D208" s="66" t="s">
        <v>2007</v>
      </c>
      <c r="E208" s="66" t="s">
        <v>2631</v>
      </c>
      <c r="F208" s="91" t="s">
        <v>2556</v>
      </c>
      <c r="G208" s="66" t="s">
        <v>2632</v>
      </c>
      <c r="H208" s="66" t="s">
        <v>2257</v>
      </c>
      <c r="I208" s="74" t="s">
        <v>2149</v>
      </c>
      <c r="J208" s="74">
        <v>115953000</v>
      </c>
      <c r="K208" s="74"/>
      <c r="L208" s="74"/>
      <c r="M208" s="74">
        <v>115953000</v>
      </c>
      <c r="N208" s="74">
        <v>115953000</v>
      </c>
      <c r="O208" s="74">
        <v>115953000</v>
      </c>
      <c r="P208" s="93"/>
      <c r="Q208" s="13" t="s">
        <v>2627</v>
      </c>
      <c r="R208" s="11" t="s">
        <v>2628</v>
      </c>
      <c r="S208" s="11" t="s">
        <v>2629</v>
      </c>
      <c r="T208" s="13" t="s">
        <v>24</v>
      </c>
      <c r="U208" s="28"/>
      <c r="V208" s="66"/>
      <c r="W208" s="108"/>
    </row>
    <row r="209" spans="2:23" s="27" customFormat="1" ht="17.25" customHeight="1">
      <c r="B209" s="11">
        <v>2026</v>
      </c>
      <c r="C209" s="66">
        <v>5</v>
      </c>
      <c r="D209" s="66" t="s">
        <v>2007</v>
      </c>
      <c r="E209" s="66" t="s">
        <v>2633</v>
      </c>
      <c r="F209" s="91" t="s">
        <v>2556</v>
      </c>
      <c r="G209" s="66" t="s">
        <v>1866</v>
      </c>
      <c r="H209" s="66" t="s">
        <v>2257</v>
      </c>
      <c r="I209" s="74" t="s">
        <v>2142</v>
      </c>
      <c r="J209" s="74">
        <v>51348000</v>
      </c>
      <c r="K209" s="74"/>
      <c r="L209" s="74"/>
      <c r="M209" s="74">
        <v>51348000</v>
      </c>
      <c r="N209" s="74">
        <v>51348000</v>
      </c>
      <c r="O209" s="74">
        <v>51348000</v>
      </c>
      <c r="P209" s="93"/>
      <c r="Q209" s="13" t="s">
        <v>2627</v>
      </c>
      <c r="R209" s="11" t="s">
        <v>2628</v>
      </c>
      <c r="S209" s="11" t="s">
        <v>2629</v>
      </c>
      <c r="T209" s="13" t="s">
        <v>24</v>
      </c>
      <c r="U209" s="28"/>
      <c r="V209" s="66" t="s">
        <v>63</v>
      </c>
      <c r="W209" s="108"/>
    </row>
    <row r="210" spans="2:23" s="27" customFormat="1" ht="17.25" customHeight="1">
      <c r="B210" s="11">
        <v>2026</v>
      </c>
      <c r="C210" s="11">
        <v>5</v>
      </c>
      <c r="D210" s="11" t="s">
        <v>14</v>
      </c>
      <c r="E210" s="11" t="s">
        <v>2634</v>
      </c>
      <c r="F210" s="141" t="s">
        <v>49</v>
      </c>
      <c r="G210" s="11" t="s">
        <v>16</v>
      </c>
      <c r="H210" s="11" t="s">
        <v>52</v>
      </c>
      <c r="I210" s="13" t="s">
        <v>1686</v>
      </c>
      <c r="J210" s="72">
        <v>251412000</v>
      </c>
      <c r="K210" s="72">
        <v>128413000</v>
      </c>
      <c r="L210" s="72">
        <v>2220000</v>
      </c>
      <c r="M210" s="72">
        <f>SUM(J210:L210)</f>
        <v>382045000</v>
      </c>
      <c r="N210" s="72">
        <v>382045000</v>
      </c>
      <c r="O210" s="72"/>
      <c r="P210" s="146"/>
      <c r="Q210" s="13" t="s">
        <v>1103</v>
      </c>
      <c r="R210" s="11" t="s">
        <v>2635</v>
      </c>
      <c r="S210" s="11" t="s">
        <v>2636</v>
      </c>
      <c r="T210" s="13" t="s">
        <v>24</v>
      </c>
      <c r="U210" s="13"/>
      <c r="V210" s="66" t="s">
        <v>63</v>
      </c>
      <c r="W210" s="108"/>
    </row>
    <row r="211" spans="2:23" s="27" customFormat="1" ht="17.25" customHeight="1">
      <c r="B211" s="11">
        <v>2026</v>
      </c>
      <c r="C211" s="11">
        <v>5</v>
      </c>
      <c r="D211" s="11" t="s">
        <v>14</v>
      </c>
      <c r="E211" s="11" t="s">
        <v>2637</v>
      </c>
      <c r="F211" s="141" t="s">
        <v>49</v>
      </c>
      <c r="G211" s="11" t="s">
        <v>17</v>
      </c>
      <c r="H211" s="11" t="s">
        <v>52</v>
      </c>
      <c r="I211" s="13" t="s">
        <v>1686</v>
      </c>
      <c r="J211" s="72">
        <v>331210000</v>
      </c>
      <c r="K211" s="72">
        <v>12707940</v>
      </c>
      <c r="L211" s="72"/>
      <c r="M211" s="72">
        <f>SUM(J211:L211)</f>
        <v>343917940</v>
      </c>
      <c r="N211" s="72">
        <f>J211</f>
        <v>331210000</v>
      </c>
      <c r="O211" s="74"/>
      <c r="P211" s="93"/>
      <c r="Q211" s="13" t="s">
        <v>1103</v>
      </c>
      <c r="R211" s="13" t="s">
        <v>644</v>
      </c>
      <c r="S211" s="13" t="s">
        <v>645</v>
      </c>
      <c r="T211" s="13" t="s">
        <v>24</v>
      </c>
      <c r="U211" s="28"/>
      <c r="V211" s="66" t="s">
        <v>63</v>
      </c>
      <c r="W211" s="108"/>
    </row>
    <row r="212" spans="2:23" s="27" customFormat="1" ht="17.25" customHeight="1">
      <c r="B212" s="11">
        <v>2026</v>
      </c>
      <c r="C212" s="66">
        <v>5</v>
      </c>
      <c r="D212" s="66" t="s">
        <v>14</v>
      </c>
      <c r="E212" s="11" t="s">
        <v>2638</v>
      </c>
      <c r="F212" s="91" t="s">
        <v>49</v>
      </c>
      <c r="G212" s="66" t="s">
        <v>37</v>
      </c>
      <c r="H212" s="66" t="s">
        <v>52</v>
      </c>
      <c r="I212" s="13" t="s">
        <v>1687</v>
      </c>
      <c r="J212" s="74">
        <v>21901000</v>
      </c>
      <c r="K212" s="74">
        <v>9427610</v>
      </c>
      <c r="L212" s="74"/>
      <c r="M212" s="72">
        <f t="shared" ref="M212:M213" si="17">SUM(J212:L212)</f>
        <v>31328610</v>
      </c>
      <c r="N212" s="72">
        <f t="shared" ref="N212:N213" si="18">J212</f>
        <v>21901000</v>
      </c>
      <c r="O212" s="74"/>
      <c r="P212" s="93"/>
      <c r="Q212" s="13" t="s">
        <v>1103</v>
      </c>
      <c r="R212" s="13" t="s">
        <v>644</v>
      </c>
      <c r="S212" s="13" t="s">
        <v>645</v>
      </c>
      <c r="T212" s="13" t="s">
        <v>24</v>
      </c>
      <c r="U212" s="28"/>
      <c r="V212" s="66" t="s">
        <v>63</v>
      </c>
      <c r="W212" s="108"/>
    </row>
    <row r="213" spans="2:23" s="27" customFormat="1" ht="17.25" customHeight="1">
      <c r="B213" s="11">
        <v>2026</v>
      </c>
      <c r="C213" s="66">
        <v>5</v>
      </c>
      <c r="D213" s="66" t="s">
        <v>14</v>
      </c>
      <c r="E213" s="11" t="s">
        <v>2639</v>
      </c>
      <c r="F213" s="91" t="s">
        <v>49</v>
      </c>
      <c r="G213" s="66" t="s">
        <v>38</v>
      </c>
      <c r="H213" s="66" t="s">
        <v>52</v>
      </c>
      <c r="I213" s="13" t="s">
        <v>1687</v>
      </c>
      <c r="J213" s="74">
        <v>21923000</v>
      </c>
      <c r="K213" s="74"/>
      <c r="L213" s="74"/>
      <c r="M213" s="72">
        <f t="shared" si="17"/>
        <v>21923000</v>
      </c>
      <c r="N213" s="72">
        <f t="shared" si="18"/>
        <v>21923000</v>
      </c>
      <c r="O213" s="74"/>
      <c r="P213" s="93"/>
      <c r="Q213" s="13" t="s">
        <v>1103</v>
      </c>
      <c r="R213" s="13" t="s">
        <v>644</v>
      </c>
      <c r="S213" s="13" t="s">
        <v>645</v>
      </c>
      <c r="T213" s="13" t="s">
        <v>24</v>
      </c>
      <c r="U213" s="28"/>
      <c r="V213" s="66" t="s">
        <v>63</v>
      </c>
      <c r="W213" s="108"/>
    </row>
    <row r="214" spans="2:23" s="27" customFormat="1" ht="17.25" customHeight="1">
      <c r="B214" s="11">
        <v>2026</v>
      </c>
      <c r="C214" s="11">
        <v>4</v>
      </c>
      <c r="D214" s="11" t="s">
        <v>14</v>
      </c>
      <c r="E214" s="11" t="s">
        <v>2640</v>
      </c>
      <c r="F214" s="141" t="s">
        <v>49</v>
      </c>
      <c r="G214" s="11" t="s">
        <v>16</v>
      </c>
      <c r="H214" s="11" t="s">
        <v>51</v>
      </c>
      <c r="I214" s="13" t="s">
        <v>1685</v>
      </c>
      <c r="J214" s="72">
        <v>435743000</v>
      </c>
      <c r="K214" s="72"/>
      <c r="L214" s="72">
        <v>1188000</v>
      </c>
      <c r="M214" s="72">
        <f>SUM(J214:L214)</f>
        <v>436931000</v>
      </c>
      <c r="N214" s="72">
        <v>436931000</v>
      </c>
      <c r="O214" s="74"/>
      <c r="P214" s="93"/>
      <c r="Q214" s="13" t="s">
        <v>1103</v>
      </c>
      <c r="R214" s="11" t="s">
        <v>2641</v>
      </c>
      <c r="S214" s="11" t="s">
        <v>2642</v>
      </c>
      <c r="T214" s="13" t="s">
        <v>24</v>
      </c>
      <c r="U214" s="28"/>
      <c r="V214" s="66"/>
      <c r="W214" s="108"/>
    </row>
    <row r="215" spans="2:23" s="27" customFormat="1" ht="17.25" customHeight="1">
      <c r="B215" s="11">
        <v>2026</v>
      </c>
      <c r="C215" s="11">
        <v>4</v>
      </c>
      <c r="D215" s="11" t="s">
        <v>14</v>
      </c>
      <c r="E215" s="11" t="s">
        <v>2643</v>
      </c>
      <c r="F215" s="141" t="s">
        <v>49</v>
      </c>
      <c r="G215" s="11" t="s">
        <v>16</v>
      </c>
      <c r="H215" s="11" t="s">
        <v>51</v>
      </c>
      <c r="I215" s="13" t="s">
        <v>1685</v>
      </c>
      <c r="J215" s="72">
        <v>441350000</v>
      </c>
      <c r="K215" s="72"/>
      <c r="L215" s="72">
        <v>1188000</v>
      </c>
      <c r="M215" s="72">
        <f>SUM(J215:L215)</f>
        <v>442538000</v>
      </c>
      <c r="N215" s="72">
        <v>442538000</v>
      </c>
      <c r="O215" s="74"/>
      <c r="P215" s="93"/>
      <c r="Q215" s="13" t="s">
        <v>1103</v>
      </c>
      <c r="R215" s="11" t="s">
        <v>2641</v>
      </c>
      <c r="S215" s="11" t="s">
        <v>2642</v>
      </c>
      <c r="T215" s="13" t="s">
        <v>24</v>
      </c>
      <c r="U215" s="28"/>
      <c r="V215" s="66"/>
      <c r="W215" s="108"/>
    </row>
    <row r="216" spans="2:23" s="27" customFormat="1" ht="17.25" customHeight="1">
      <c r="B216" s="11">
        <v>2026</v>
      </c>
      <c r="C216" s="66">
        <v>4</v>
      </c>
      <c r="D216" s="66" t="s">
        <v>15</v>
      </c>
      <c r="E216" s="66" t="s">
        <v>2644</v>
      </c>
      <c r="F216" s="91" t="s">
        <v>49</v>
      </c>
      <c r="G216" s="66" t="s">
        <v>37</v>
      </c>
      <c r="H216" s="66" t="s">
        <v>51</v>
      </c>
      <c r="I216" s="13" t="s">
        <v>1685</v>
      </c>
      <c r="J216" s="74">
        <v>565719000</v>
      </c>
      <c r="K216" s="74">
        <v>563476000</v>
      </c>
      <c r="L216" s="74"/>
      <c r="M216" s="74">
        <f t="shared" ref="M216" si="19">SUM(J216:L216)</f>
        <v>1129195000</v>
      </c>
      <c r="N216" s="74">
        <v>2000000</v>
      </c>
      <c r="O216" s="74">
        <v>2000000</v>
      </c>
      <c r="P216" s="93"/>
      <c r="Q216" s="28" t="s">
        <v>2645</v>
      </c>
      <c r="R216" s="66" t="s">
        <v>2646</v>
      </c>
      <c r="S216" s="66" t="s">
        <v>2647</v>
      </c>
      <c r="T216" s="28" t="s">
        <v>24</v>
      </c>
      <c r="U216" s="28"/>
      <c r="V216" s="66"/>
      <c r="W216" s="108"/>
    </row>
    <row r="217" spans="2:23" s="27" customFormat="1" ht="17.25" customHeight="1">
      <c r="B217" s="11">
        <v>2026</v>
      </c>
      <c r="C217" s="66">
        <v>4</v>
      </c>
      <c r="D217" s="66" t="s">
        <v>14</v>
      </c>
      <c r="E217" s="66" t="s">
        <v>2859</v>
      </c>
      <c r="F217" s="91" t="s">
        <v>49</v>
      </c>
      <c r="G217" s="66" t="s">
        <v>37</v>
      </c>
      <c r="H217" s="66" t="s">
        <v>52</v>
      </c>
      <c r="I217" s="13" t="s">
        <v>1687</v>
      </c>
      <c r="J217" s="74">
        <v>20713000</v>
      </c>
      <c r="K217" s="74"/>
      <c r="L217" s="74"/>
      <c r="M217" s="74">
        <f>SUM(J217:L217)</f>
        <v>20713000</v>
      </c>
      <c r="N217" s="74">
        <f>SUM(K217:M217)</f>
        <v>20713000</v>
      </c>
      <c r="O217" s="74"/>
      <c r="P217" s="93"/>
      <c r="Q217" s="28" t="s">
        <v>2691</v>
      </c>
      <c r="R217" s="66" t="s">
        <v>3961</v>
      </c>
      <c r="S217" s="66" t="s">
        <v>3962</v>
      </c>
      <c r="T217" s="28" t="s">
        <v>24</v>
      </c>
      <c r="U217" s="28"/>
      <c r="V217" s="66" t="s">
        <v>63</v>
      </c>
      <c r="W217" s="108"/>
    </row>
    <row r="218" spans="2:23" s="27" customFormat="1" ht="17.25" customHeight="1">
      <c r="B218" s="11">
        <v>2026</v>
      </c>
      <c r="C218" s="66">
        <v>4</v>
      </c>
      <c r="D218" s="66" t="s">
        <v>14</v>
      </c>
      <c r="E218" s="66" t="s">
        <v>2860</v>
      </c>
      <c r="F218" s="91" t="s">
        <v>49</v>
      </c>
      <c r="G218" s="66" t="s">
        <v>38</v>
      </c>
      <c r="H218" s="66" t="s">
        <v>52</v>
      </c>
      <c r="I218" s="13" t="s">
        <v>1686</v>
      </c>
      <c r="J218" s="74">
        <v>63998000</v>
      </c>
      <c r="K218" s="74">
        <v>21204000</v>
      </c>
      <c r="L218" s="74"/>
      <c r="M218" s="74">
        <f t="shared" ref="M218:N219" si="20">SUM(J218:L218)</f>
        <v>85202000</v>
      </c>
      <c r="N218" s="74">
        <f t="shared" si="20"/>
        <v>106406000</v>
      </c>
      <c r="O218" s="74"/>
      <c r="P218" s="93"/>
      <c r="Q218" s="28" t="s">
        <v>2691</v>
      </c>
      <c r="R218" s="66" t="s">
        <v>3961</v>
      </c>
      <c r="S218" s="66" t="s">
        <v>3962</v>
      </c>
      <c r="T218" s="28" t="s">
        <v>24</v>
      </c>
      <c r="U218" s="28"/>
      <c r="V218" s="66" t="s">
        <v>63</v>
      </c>
      <c r="W218" s="108"/>
    </row>
    <row r="219" spans="2:23" ht="17.25" customHeight="1">
      <c r="B219" s="11">
        <v>2026</v>
      </c>
      <c r="C219" s="66">
        <v>6</v>
      </c>
      <c r="D219" s="66" t="s">
        <v>14</v>
      </c>
      <c r="E219" s="66" t="s">
        <v>979</v>
      </c>
      <c r="F219" s="198" t="s">
        <v>49</v>
      </c>
      <c r="G219" s="196" t="s">
        <v>16</v>
      </c>
      <c r="H219" s="196" t="s">
        <v>50</v>
      </c>
      <c r="I219" s="196" t="s">
        <v>1685</v>
      </c>
      <c r="J219" s="30">
        <v>713000000</v>
      </c>
      <c r="K219" s="74"/>
      <c r="L219" s="30">
        <v>4000000</v>
      </c>
      <c r="M219" s="74">
        <f t="shared" si="20"/>
        <v>717000000</v>
      </c>
      <c r="N219" s="30">
        <v>717000000</v>
      </c>
      <c r="O219" s="30">
        <v>717000000</v>
      </c>
      <c r="P219" s="93"/>
      <c r="Q219" s="66" t="s">
        <v>202</v>
      </c>
      <c r="R219" s="66" t="s">
        <v>2848</v>
      </c>
      <c r="S219" s="28" t="s">
        <v>555</v>
      </c>
      <c r="T219" s="28" t="s">
        <v>24</v>
      </c>
      <c r="U219" s="28"/>
      <c r="V219" s="66"/>
    </row>
    <row r="220" spans="2:23" s="27" customFormat="1" ht="17.25" customHeight="1">
      <c r="B220" s="11">
        <v>2026</v>
      </c>
      <c r="C220" s="66">
        <v>6</v>
      </c>
      <c r="D220" s="66" t="s">
        <v>14</v>
      </c>
      <c r="E220" s="66" t="s">
        <v>980</v>
      </c>
      <c r="F220" s="198" t="s">
        <v>49</v>
      </c>
      <c r="G220" s="196" t="s">
        <v>16</v>
      </c>
      <c r="H220" s="196" t="s">
        <v>50</v>
      </c>
      <c r="I220" s="196" t="s">
        <v>1685</v>
      </c>
      <c r="J220" s="30">
        <v>668000000</v>
      </c>
      <c r="K220" s="74"/>
      <c r="L220" s="30">
        <v>4000000</v>
      </c>
      <c r="M220" s="74">
        <f>SUM(J220:L220)</f>
        <v>672000000</v>
      </c>
      <c r="N220" s="30">
        <v>672000000</v>
      </c>
      <c r="O220" s="30">
        <v>672000000</v>
      </c>
      <c r="P220" s="93"/>
      <c r="Q220" s="28" t="s">
        <v>202</v>
      </c>
      <c r="R220" s="66" t="s">
        <v>2848</v>
      </c>
      <c r="S220" s="28" t="s">
        <v>555</v>
      </c>
      <c r="T220" s="28" t="s">
        <v>24</v>
      </c>
      <c r="U220" s="28"/>
      <c r="V220" s="66"/>
      <c r="W220" s="108"/>
    </row>
    <row r="221" spans="2:23" s="27" customFormat="1" ht="17.25" customHeight="1">
      <c r="B221" s="11">
        <v>2026</v>
      </c>
      <c r="C221" s="66">
        <v>6</v>
      </c>
      <c r="D221" s="66" t="s">
        <v>14</v>
      </c>
      <c r="E221" s="66" t="s">
        <v>981</v>
      </c>
      <c r="F221" s="198" t="s">
        <v>49</v>
      </c>
      <c r="G221" s="196" t="s">
        <v>16</v>
      </c>
      <c r="H221" s="196" t="s">
        <v>50</v>
      </c>
      <c r="I221" s="196" t="s">
        <v>1688</v>
      </c>
      <c r="J221" s="30">
        <v>112000000</v>
      </c>
      <c r="K221" s="74"/>
      <c r="L221" s="30">
        <v>4000000</v>
      </c>
      <c r="M221" s="74">
        <f t="shared" ref="M221" si="21">SUM(J221:L221)</f>
        <v>116000000</v>
      </c>
      <c r="N221" s="30">
        <v>116000000</v>
      </c>
      <c r="O221" s="30">
        <v>116000000</v>
      </c>
      <c r="P221" s="93"/>
      <c r="Q221" s="28" t="s">
        <v>202</v>
      </c>
      <c r="R221" s="66" t="s">
        <v>2848</v>
      </c>
      <c r="S221" s="28" t="s">
        <v>555</v>
      </c>
      <c r="T221" s="28" t="s">
        <v>24</v>
      </c>
      <c r="U221" s="28"/>
      <c r="V221" s="66"/>
      <c r="W221" s="108"/>
    </row>
    <row r="222" spans="2:23" s="27" customFormat="1" ht="17.25" customHeight="1">
      <c r="B222" s="11">
        <v>2026</v>
      </c>
      <c r="C222" s="66">
        <v>6</v>
      </c>
      <c r="D222" s="66" t="s">
        <v>14</v>
      </c>
      <c r="E222" s="66" t="s">
        <v>982</v>
      </c>
      <c r="F222" s="198" t="s">
        <v>49</v>
      </c>
      <c r="G222" s="196" t="s">
        <v>16</v>
      </c>
      <c r="H222" s="196" t="s">
        <v>50</v>
      </c>
      <c r="I222" s="196" t="s">
        <v>1685</v>
      </c>
      <c r="J222" s="30">
        <v>444000000</v>
      </c>
      <c r="K222" s="74"/>
      <c r="L222" s="30">
        <v>4000000</v>
      </c>
      <c r="M222" s="74">
        <f>SUM(J222:L222)</f>
        <v>448000000</v>
      </c>
      <c r="N222" s="30">
        <v>448000000</v>
      </c>
      <c r="O222" s="30">
        <v>448000000</v>
      </c>
      <c r="P222" s="93"/>
      <c r="Q222" s="28" t="s">
        <v>202</v>
      </c>
      <c r="R222" s="66" t="s">
        <v>2848</v>
      </c>
      <c r="S222" s="28" t="s">
        <v>555</v>
      </c>
      <c r="T222" s="28" t="s">
        <v>24</v>
      </c>
      <c r="U222" s="28"/>
      <c r="V222" s="66"/>
      <c r="W222" s="108"/>
    </row>
    <row r="223" spans="2:23" s="27" customFormat="1" ht="17.25" customHeight="1">
      <c r="B223" s="11">
        <v>2026</v>
      </c>
      <c r="C223" s="66">
        <v>6</v>
      </c>
      <c r="D223" s="66" t="s">
        <v>14</v>
      </c>
      <c r="E223" s="66" t="s">
        <v>983</v>
      </c>
      <c r="F223" s="198" t="s">
        <v>49</v>
      </c>
      <c r="G223" s="196" t="s">
        <v>16</v>
      </c>
      <c r="H223" s="196" t="s">
        <v>50</v>
      </c>
      <c r="I223" s="196" t="s">
        <v>1688</v>
      </c>
      <c r="J223" s="30">
        <v>354000000</v>
      </c>
      <c r="K223" s="74"/>
      <c r="L223" s="30">
        <v>4000000</v>
      </c>
      <c r="M223" s="74">
        <f t="shared" ref="M223:M224" si="22">SUM(J223:L223)</f>
        <v>358000000</v>
      </c>
      <c r="N223" s="30">
        <v>358000000</v>
      </c>
      <c r="O223" s="30">
        <v>358000000</v>
      </c>
      <c r="P223" s="93"/>
      <c r="Q223" s="28" t="s">
        <v>202</v>
      </c>
      <c r="R223" s="66" t="s">
        <v>2848</v>
      </c>
      <c r="S223" s="28" t="s">
        <v>555</v>
      </c>
      <c r="T223" s="28" t="s">
        <v>24</v>
      </c>
      <c r="U223" s="28"/>
      <c r="V223" s="66"/>
      <c r="W223" s="108"/>
    </row>
    <row r="224" spans="2:23" ht="17.25" customHeight="1">
      <c r="B224" s="11">
        <v>2026</v>
      </c>
      <c r="C224" s="66">
        <v>6</v>
      </c>
      <c r="D224" s="66" t="s">
        <v>14</v>
      </c>
      <c r="E224" s="66" t="s">
        <v>984</v>
      </c>
      <c r="F224" s="198" t="s">
        <v>49</v>
      </c>
      <c r="G224" s="196" t="s">
        <v>16</v>
      </c>
      <c r="H224" s="196" t="s">
        <v>50</v>
      </c>
      <c r="I224" s="196" t="s">
        <v>1688</v>
      </c>
      <c r="J224" s="30">
        <v>310000000</v>
      </c>
      <c r="K224" s="74"/>
      <c r="L224" s="30">
        <v>4000000</v>
      </c>
      <c r="M224" s="74">
        <f t="shared" si="22"/>
        <v>314000000</v>
      </c>
      <c r="N224" s="30">
        <v>314000000</v>
      </c>
      <c r="O224" s="30">
        <v>314000000</v>
      </c>
      <c r="P224" s="93"/>
      <c r="Q224" s="66" t="s">
        <v>202</v>
      </c>
      <c r="R224" s="66" t="s">
        <v>2848</v>
      </c>
      <c r="S224" s="28" t="s">
        <v>555</v>
      </c>
      <c r="T224" s="28" t="s">
        <v>24</v>
      </c>
      <c r="U224" s="28"/>
      <c r="V224" s="66"/>
    </row>
    <row r="225" spans="2:23" s="27" customFormat="1" ht="17.25" customHeight="1">
      <c r="B225" s="11">
        <v>2026</v>
      </c>
      <c r="C225" s="66">
        <v>6</v>
      </c>
      <c r="D225" s="66" t="s">
        <v>14</v>
      </c>
      <c r="E225" s="66" t="s">
        <v>985</v>
      </c>
      <c r="F225" s="198" t="s">
        <v>49</v>
      </c>
      <c r="G225" s="196" t="s">
        <v>16</v>
      </c>
      <c r="H225" s="196" t="s">
        <v>50</v>
      </c>
      <c r="I225" s="196" t="s">
        <v>1688</v>
      </c>
      <c r="J225" s="30">
        <v>265000000</v>
      </c>
      <c r="K225" s="74"/>
      <c r="L225" s="30">
        <v>4000000</v>
      </c>
      <c r="M225" s="74">
        <f>SUM(J225:L225)</f>
        <v>269000000</v>
      </c>
      <c r="N225" s="30">
        <v>269000000</v>
      </c>
      <c r="O225" s="30">
        <v>269000000</v>
      </c>
      <c r="P225" s="93"/>
      <c r="Q225" s="28" t="s">
        <v>202</v>
      </c>
      <c r="R225" s="66" t="s">
        <v>2848</v>
      </c>
      <c r="S225" s="28" t="s">
        <v>555</v>
      </c>
      <c r="T225" s="28" t="s">
        <v>24</v>
      </c>
      <c r="U225" s="28"/>
      <c r="V225" s="66"/>
      <c r="W225" s="108"/>
    </row>
    <row r="226" spans="2:23" s="27" customFormat="1" ht="17.25" customHeight="1">
      <c r="B226" s="11">
        <v>2026</v>
      </c>
      <c r="C226" s="66">
        <v>6</v>
      </c>
      <c r="D226" s="66" t="s">
        <v>14</v>
      </c>
      <c r="E226" s="66" t="s">
        <v>986</v>
      </c>
      <c r="F226" s="198" t="s">
        <v>49</v>
      </c>
      <c r="G226" s="196" t="s">
        <v>16</v>
      </c>
      <c r="H226" s="196" t="s">
        <v>50</v>
      </c>
      <c r="I226" s="196" t="s">
        <v>1688</v>
      </c>
      <c r="J226" s="30">
        <v>220000000</v>
      </c>
      <c r="K226" s="74"/>
      <c r="L226" s="30">
        <v>4000000</v>
      </c>
      <c r="M226" s="74">
        <f t="shared" ref="M226:M227" si="23">SUM(J226:L226)</f>
        <v>224000000</v>
      </c>
      <c r="N226" s="30">
        <v>224000000</v>
      </c>
      <c r="O226" s="30">
        <v>224000000</v>
      </c>
      <c r="P226" s="93"/>
      <c r="Q226" s="28" t="s">
        <v>202</v>
      </c>
      <c r="R226" s="66" t="s">
        <v>2848</v>
      </c>
      <c r="S226" s="28" t="s">
        <v>555</v>
      </c>
      <c r="T226" s="28" t="s">
        <v>24</v>
      </c>
      <c r="U226" s="28"/>
      <c r="V226" s="66"/>
      <c r="W226" s="108"/>
    </row>
    <row r="227" spans="2:23" ht="17.25" customHeight="1">
      <c r="B227" s="11">
        <v>2026</v>
      </c>
      <c r="C227" s="66">
        <v>6</v>
      </c>
      <c r="D227" s="66" t="s">
        <v>14</v>
      </c>
      <c r="E227" s="66" t="s">
        <v>987</v>
      </c>
      <c r="F227" s="198" t="s">
        <v>49</v>
      </c>
      <c r="G227" s="196" t="s">
        <v>16</v>
      </c>
      <c r="H227" s="196" t="s">
        <v>50</v>
      </c>
      <c r="I227" s="196" t="s">
        <v>1688</v>
      </c>
      <c r="J227" s="30">
        <v>130000000</v>
      </c>
      <c r="K227" s="74"/>
      <c r="L227" s="30">
        <v>4000000</v>
      </c>
      <c r="M227" s="74">
        <f t="shared" si="23"/>
        <v>134000000</v>
      </c>
      <c r="N227" s="30">
        <v>134000000</v>
      </c>
      <c r="O227" s="30">
        <v>134000000</v>
      </c>
      <c r="P227" s="93"/>
      <c r="Q227" s="66" t="s">
        <v>202</v>
      </c>
      <c r="R227" s="66" t="s">
        <v>2848</v>
      </c>
      <c r="S227" s="28" t="s">
        <v>555</v>
      </c>
      <c r="T227" s="28" t="s">
        <v>24</v>
      </c>
      <c r="U227" s="28"/>
      <c r="V227" s="66"/>
    </row>
    <row r="228" spans="2:23" s="27" customFormat="1" ht="17.25" customHeight="1">
      <c r="B228" s="11">
        <v>2026</v>
      </c>
      <c r="C228" s="66">
        <v>6</v>
      </c>
      <c r="D228" s="66" t="s">
        <v>14</v>
      </c>
      <c r="E228" s="66" t="s">
        <v>2861</v>
      </c>
      <c r="F228" s="198" t="s">
        <v>49</v>
      </c>
      <c r="G228" s="196" t="s">
        <v>16</v>
      </c>
      <c r="H228" s="196" t="s">
        <v>51</v>
      </c>
      <c r="I228" s="196" t="s">
        <v>1688</v>
      </c>
      <c r="J228" s="30">
        <v>400000000</v>
      </c>
      <c r="K228" s="30">
        <v>0</v>
      </c>
      <c r="L228" s="30">
        <v>0</v>
      </c>
      <c r="M228" s="30">
        <v>400000000</v>
      </c>
      <c r="N228" s="30">
        <v>400000000</v>
      </c>
      <c r="O228" s="30">
        <v>400000000</v>
      </c>
      <c r="P228" s="93"/>
      <c r="Q228" s="28" t="s">
        <v>2565</v>
      </c>
      <c r="R228" s="28" t="s">
        <v>447</v>
      </c>
      <c r="S228" s="28" t="s">
        <v>1122</v>
      </c>
      <c r="T228" s="28" t="s">
        <v>24</v>
      </c>
      <c r="U228" s="28"/>
      <c r="V228" s="66"/>
      <c r="W228" s="108"/>
    </row>
    <row r="229" spans="2:23" s="27" customFormat="1" ht="17.25" customHeight="1">
      <c r="B229" s="11">
        <v>2026</v>
      </c>
      <c r="C229" s="66">
        <v>4</v>
      </c>
      <c r="D229" s="66" t="s">
        <v>14</v>
      </c>
      <c r="E229" s="66" t="s">
        <v>1020</v>
      </c>
      <c r="F229" s="198" t="s">
        <v>49</v>
      </c>
      <c r="G229" s="196" t="s">
        <v>16</v>
      </c>
      <c r="H229" s="196" t="s">
        <v>50</v>
      </c>
      <c r="I229" s="196" t="s">
        <v>1685</v>
      </c>
      <c r="J229" s="30">
        <v>250000000</v>
      </c>
      <c r="K229" s="30"/>
      <c r="L229" s="30"/>
      <c r="M229" s="30">
        <v>250000000</v>
      </c>
      <c r="N229" s="30">
        <v>250000000</v>
      </c>
      <c r="O229" s="30">
        <v>250000000</v>
      </c>
      <c r="P229" s="93"/>
      <c r="Q229" s="28" t="s">
        <v>416</v>
      </c>
      <c r="R229" s="28" t="s">
        <v>646</v>
      </c>
      <c r="S229" s="28" t="s">
        <v>647</v>
      </c>
      <c r="T229" s="28" t="s">
        <v>24</v>
      </c>
      <c r="U229" s="28"/>
      <c r="V229" s="66"/>
      <c r="W229" s="108"/>
    </row>
    <row r="230" spans="2:23" s="27" customFormat="1" ht="17.25" customHeight="1">
      <c r="B230" s="11">
        <v>2026</v>
      </c>
      <c r="C230" s="66">
        <v>4</v>
      </c>
      <c r="D230" s="66" t="s">
        <v>14</v>
      </c>
      <c r="E230" s="66" t="s">
        <v>1021</v>
      </c>
      <c r="F230" s="198" t="s">
        <v>49</v>
      </c>
      <c r="G230" s="196" t="s">
        <v>16</v>
      </c>
      <c r="H230" s="196" t="s">
        <v>50</v>
      </c>
      <c r="I230" s="196" t="s">
        <v>1685</v>
      </c>
      <c r="J230" s="30">
        <v>400000000</v>
      </c>
      <c r="K230" s="30"/>
      <c r="L230" s="30"/>
      <c r="M230" s="30">
        <v>400000000</v>
      </c>
      <c r="N230" s="30">
        <v>400000000</v>
      </c>
      <c r="O230" s="30">
        <v>400000000</v>
      </c>
      <c r="P230" s="93"/>
      <c r="Q230" s="28" t="s">
        <v>416</v>
      </c>
      <c r="R230" s="28" t="s">
        <v>646</v>
      </c>
      <c r="S230" s="28" t="s">
        <v>647</v>
      </c>
      <c r="T230" s="28" t="s">
        <v>24</v>
      </c>
      <c r="U230" s="28"/>
      <c r="V230" s="66"/>
      <c r="W230" s="108"/>
    </row>
    <row r="231" spans="2:23" s="27" customFormat="1" ht="17.25" customHeight="1">
      <c r="B231" s="11">
        <v>2026</v>
      </c>
      <c r="C231" s="66">
        <v>5</v>
      </c>
      <c r="D231" s="66" t="s">
        <v>14</v>
      </c>
      <c r="E231" s="66" t="s">
        <v>574</v>
      </c>
      <c r="F231" s="198" t="s">
        <v>49</v>
      </c>
      <c r="G231" s="196" t="s">
        <v>64</v>
      </c>
      <c r="H231" s="196" t="s">
        <v>50</v>
      </c>
      <c r="I231" s="196" t="s">
        <v>1688</v>
      </c>
      <c r="J231" s="30">
        <v>120000000</v>
      </c>
      <c r="K231" s="30">
        <v>0</v>
      </c>
      <c r="L231" s="30">
        <v>0</v>
      </c>
      <c r="M231" s="30">
        <v>120000000</v>
      </c>
      <c r="N231" s="30">
        <v>120000000</v>
      </c>
      <c r="O231" s="30">
        <v>0</v>
      </c>
      <c r="P231" s="93"/>
      <c r="Q231" s="28" t="s">
        <v>374</v>
      </c>
      <c r="R231" s="28" t="s">
        <v>419</v>
      </c>
      <c r="S231" s="28" t="s">
        <v>225</v>
      </c>
      <c r="T231" s="28" t="s">
        <v>24</v>
      </c>
      <c r="U231" s="28"/>
      <c r="V231" s="66"/>
      <c r="W231" s="108"/>
    </row>
    <row r="232" spans="2:23" ht="17.25" customHeight="1">
      <c r="B232" s="11">
        <v>2026</v>
      </c>
      <c r="C232" s="66">
        <v>5</v>
      </c>
      <c r="D232" s="66" t="s">
        <v>14</v>
      </c>
      <c r="E232" s="66" t="s">
        <v>418</v>
      </c>
      <c r="F232" s="198" t="s">
        <v>49</v>
      </c>
      <c r="G232" s="196" t="s">
        <v>64</v>
      </c>
      <c r="H232" s="196" t="s">
        <v>50</v>
      </c>
      <c r="I232" s="196" t="s">
        <v>1688</v>
      </c>
      <c r="J232" s="30">
        <v>100000000</v>
      </c>
      <c r="K232" s="30">
        <v>0</v>
      </c>
      <c r="L232" s="30">
        <v>0</v>
      </c>
      <c r="M232" s="30">
        <v>100000000</v>
      </c>
      <c r="N232" s="30">
        <v>100000000</v>
      </c>
      <c r="O232" s="30">
        <v>0</v>
      </c>
      <c r="P232" s="93"/>
      <c r="Q232" s="66" t="s">
        <v>374</v>
      </c>
      <c r="R232" s="28" t="s">
        <v>585</v>
      </c>
      <c r="S232" s="28" t="s">
        <v>292</v>
      </c>
      <c r="T232" s="28" t="s">
        <v>24</v>
      </c>
      <c r="U232" s="28"/>
      <c r="V232" s="66"/>
    </row>
    <row r="233" spans="2:23" s="27" customFormat="1" ht="17.25" customHeight="1">
      <c r="B233" s="11">
        <v>2026</v>
      </c>
      <c r="C233" s="66">
        <v>5</v>
      </c>
      <c r="D233" s="66" t="s">
        <v>14</v>
      </c>
      <c r="E233" s="66" t="s">
        <v>573</v>
      </c>
      <c r="F233" s="198" t="s">
        <v>49</v>
      </c>
      <c r="G233" s="196" t="s">
        <v>64</v>
      </c>
      <c r="H233" s="196" t="s">
        <v>50</v>
      </c>
      <c r="I233" s="196" t="s">
        <v>1688</v>
      </c>
      <c r="J233" s="30">
        <v>100000000</v>
      </c>
      <c r="K233" s="30">
        <v>0</v>
      </c>
      <c r="L233" s="30">
        <v>0</v>
      </c>
      <c r="M233" s="30">
        <v>100000000</v>
      </c>
      <c r="N233" s="30">
        <v>100000000</v>
      </c>
      <c r="O233" s="30">
        <v>0</v>
      </c>
      <c r="P233" s="93"/>
      <c r="Q233" s="28" t="s">
        <v>374</v>
      </c>
      <c r="R233" s="28" t="s">
        <v>419</v>
      </c>
      <c r="S233" s="28" t="s">
        <v>225</v>
      </c>
      <c r="T233" s="28" t="s">
        <v>24</v>
      </c>
      <c r="U233" s="28"/>
      <c r="V233" s="66"/>
      <c r="W233" s="108"/>
    </row>
    <row r="234" spans="2:23" s="27" customFormat="1" ht="17.25" customHeight="1">
      <c r="B234" s="11">
        <v>2026</v>
      </c>
      <c r="C234" s="66">
        <v>5</v>
      </c>
      <c r="D234" s="66" t="s">
        <v>14</v>
      </c>
      <c r="E234" s="66" t="s">
        <v>476</v>
      </c>
      <c r="F234" s="198" t="s">
        <v>49</v>
      </c>
      <c r="G234" s="196" t="s">
        <v>64</v>
      </c>
      <c r="H234" s="196" t="s">
        <v>50</v>
      </c>
      <c r="I234" s="196" t="s">
        <v>1688</v>
      </c>
      <c r="J234" s="30">
        <v>100000000</v>
      </c>
      <c r="K234" s="30">
        <v>0</v>
      </c>
      <c r="L234" s="30">
        <v>0</v>
      </c>
      <c r="M234" s="30">
        <v>100000000</v>
      </c>
      <c r="N234" s="30">
        <v>100000000</v>
      </c>
      <c r="O234" s="30">
        <v>0</v>
      </c>
      <c r="P234" s="93"/>
      <c r="Q234" s="28" t="s">
        <v>374</v>
      </c>
      <c r="R234" s="28" t="s">
        <v>477</v>
      </c>
      <c r="S234" s="28" t="s">
        <v>478</v>
      </c>
      <c r="T234" s="28" t="s">
        <v>24</v>
      </c>
      <c r="U234" s="28"/>
      <c r="V234" s="66"/>
      <c r="W234" s="108"/>
    </row>
    <row r="235" spans="2:23" s="27" customFormat="1" ht="17.25" customHeight="1">
      <c r="B235" s="11">
        <v>2026</v>
      </c>
      <c r="C235" s="66">
        <v>5</v>
      </c>
      <c r="D235" s="66" t="s">
        <v>14</v>
      </c>
      <c r="E235" s="66" t="s">
        <v>570</v>
      </c>
      <c r="F235" s="198" t="s">
        <v>49</v>
      </c>
      <c r="G235" s="196" t="s">
        <v>64</v>
      </c>
      <c r="H235" s="196" t="s">
        <v>50</v>
      </c>
      <c r="I235" s="196" t="s">
        <v>1688</v>
      </c>
      <c r="J235" s="30">
        <v>80000000</v>
      </c>
      <c r="K235" s="30">
        <v>0</v>
      </c>
      <c r="L235" s="30">
        <v>0</v>
      </c>
      <c r="M235" s="30">
        <v>80000000</v>
      </c>
      <c r="N235" s="30">
        <v>80000000</v>
      </c>
      <c r="O235" s="30">
        <v>0</v>
      </c>
      <c r="P235" s="93"/>
      <c r="Q235" s="28" t="s">
        <v>374</v>
      </c>
      <c r="R235" s="28" t="s">
        <v>571</v>
      </c>
      <c r="S235" s="28" t="s">
        <v>572</v>
      </c>
      <c r="T235" s="28" t="s">
        <v>24</v>
      </c>
      <c r="U235" s="28"/>
      <c r="V235" s="66"/>
      <c r="W235" s="108"/>
    </row>
    <row r="236" spans="2:23" ht="17.25" customHeight="1">
      <c r="B236" s="11">
        <v>2026</v>
      </c>
      <c r="C236" s="66">
        <v>5</v>
      </c>
      <c r="D236" s="66" t="s">
        <v>14</v>
      </c>
      <c r="E236" s="66" t="s">
        <v>1022</v>
      </c>
      <c r="F236" s="198" t="s">
        <v>49</v>
      </c>
      <c r="G236" s="196" t="s">
        <v>64</v>
      </c>
      <c r="H236" s="196" t="s">
        <v>50</v>
      </c>
      <c r="I236" s="196" t="s">
        <v>1688</v>
      </c>
      <c r="J236" s="30">
        <v>80000000</v>
      </c>
      <c r="K236" s="30">
        <v>0</v>
      </c>
      <c r="L236" s="30">
        <v>0</v>
      </c>
      <c r="M236" s="30">
        <v>80000000</v>
      </c>
      <c r="N236" s="30">
        <v>80000000</v>
      </c>
      <c r="O236" s="30">
        <v>0</v>
      </c>
      <c r="P236" s="93"/>
      <c r="Q236" s="66" t="s">
        <v>374</v>
      </c>
      <c r="R236" s="28" t="s">
        <v>662</v>
      </c>
      <c r="S236" s="28" t="s">
        <v>1153</v>
      </c>
      <c r="T236" s="28" t="s">
        <v>24</v>
      </c>
      <c r="U236" s="28"/>
      <c r="V236" s="66"/>
    </row>
    <row r="237" spans="2:23" s="27" customFormat="1" ht="17.25" customHeight="1">
      <c r="B237" s="11">
        <v>2026</v>
      </c>
      <c r="C237" s="66">
        <v>5</v>
      </c>
      <c r="D237" s="66" t="s">
        <v>14</v>
      </c>
      <c r="E237" s="66" t="s">
        <v>1023</v>
      </c>
      <c r="F237" s="198" t="s">
        <v>49</v>
      </c>
      <c r="G237" s="196" t="s">
        <v>64</v>
      </c>
      <c r="H237" s="196" t="s">
        <v>50</v>
      </c>
      <c r="I237" s="196" t="s">
        <v>1688</v>
      </c>
      <c r="J237" s="30">
        <v>60000000</v>
      </c>
      <c r="K237" s="30">
        <v>0</v>
      </c>
      <c r="L237" s="30">
        <v>0</v>
      </c>
      <c r="M237" s="30">
        <v>60000000</v>
      </c>
      <c r="N237" s="30">
        <v>60000000</v>
      </c>
      <c r="O237" s="30">
        <v>0</v>
      </c>
      <c r="P237" s="93"/>
      <c r="Q237" s="28" t="s">
        <v>374</v>
      </c>
      <c r="R237" s="28" t="s">
        <v>585</v>
      </c>
      <c r="S237" s="28" t="s">
        <v>292</v>
      </c>
      <c r="T237" s="28" t="s">
        <v>24</v>
      </c>
      <c r="U237" s="28"/>
      <c r="V237" s="66"/>
      <c r="W237" s="108"/>
    </row>
    <row r="238" spans="2:23" s="27" customFormat="1" ht="17.25" customHeight="1">
      <c r="B238" s="11">
        <v>2026</v>
      </c>
      <c r="C238" s="66">
        <v>4</v>
      </c>
      <c r="D238" s="66" t="s">
        <v>14</v>
      </c>
      <c r="E238" s="66" t="s">
        <v>2862</v>
      </c>
      <c r="F238" s="198" t="s">
        <v>49</v>
      </c>
      <c r="G238" s="196" t="s">
        <v>16</v>
      </c>
      <c r="H238" s="196" t="s">
        <v>52</v>
      </c>
      <c r="I238" s="196" t="s">
        <v>1687</v>
      </c>
      <c r="J238" s="30">
        <v>15000000</v>
      </c>
      <c r="K238" s="30"/>
      <c r="L238" s="30"/>
      <c r="M238" s="30">
        <v>15000000</v>
      </c>
      <c r="N238" s="30">
        <v>15000000</v>
      </c>
      <c r="O238" s="30"/>
      <c r="P238" s="93"/>
      <c r="Q238" s="28" t="s">
        <v>2600</v>
      </c>
      <c r="R238" s="28" t="s">
        <v>521</v>
      </c>
      <c r="S238" s="28" t="s">
        <v>522</v>
      </c>
      <c r="T238" s="28" t="s">
        <v>24</v>
      </c>
      <c r="U238" s="28"/>
      <c r="V238" s="13" t="s">
        <v>79</v>
      </c>
      <c r="W238" s="108"/>
    </row>
    <row r="239" spans="2:23" s="99" customFormat="1" ht="17.25" customHeight="1">
      <c r="B239" s="56">
        <v>2026</v>
      </c>
      <c r="C239" s="67">
        <v>5</v>
      </c>
      <c r="D239" s="67" t="s">
        <v>14</v>
      </c>
      <c r="E239" s="67" t="s">
        <v>1001</v>
      </c>
      <c r="F239" s="78" t="s">
        <v>67</v>
      </c>
      <c r="G239" s="67" t="s">
        <v>37</v>
      </c>
      <c r="H239" s="67" t="s">
        <v>52</v>
      </c>
      <c r="I239" s="69" t="s">
        <v>1686</v>
      </c>
      <c r="J239" s="74">
        <v>66000000</v>
      </c>
      <c r="K239" s="74">
        <v>0</v>
      </c>
      <c r="L239" s="74">
        <v>0</v>
      </c>
      <c r="M239" s="72">
        <f t="shared" ref="M239:M254" si="24">SUM(J239:L239)</f>
        <v>66000000</v>
      </c>
      <c r="N239" s="74">
        <v>66000000</v>
      </c>
      <c r="O239" s="74">
        <v>66000000</v>
      </c>
      <c r="P239" s="75"/>
      <c r="Q239" s="68" t="s">
        <v>227</v>
      </c>
      <c r="R239" s="67" t="s">
        <v>1123</v>
      </c>
      <c r="S239" s="67" t="s">
        <v>1124</v>
      </c>
      <c r="T239" s="68" t="s">
        <v>24</v>
      </c>
      <c r="U239" s="68"/>
      <c r="V239" s="67" t="s">
        <v>63</v>
      </c>
      <c r="W239" s="109"/>
    </row>
    <row r="240" spans="2:23" s="10" customFormat="1" ht="17.25" customHeight="1">
      <c r="B240" s="56">
        <v>2026</v>
      </c>
      <c r="C240" s="57">
        <v>5</v>
      </c>
      <c r="D240" s="57" t="s">
        <v>14</v>
      </c>
      <c r="E240" s="57" t="s">
        <v>1002</v>
      </c>
      <c r="F240" s="122" t="s">
        <v>67</v>
      </c>
      <c r="G240" s="57" t="s">
        <v>37</v>
      </c>
      <c r="H240" s="57" t="s">
        <v>52</v>
      </c>
      <c r="I240" s="69" t="s">
        <v>1687</v>
      </c>
      <c r="J240" s="119">
        <v>13540000</v>
      </c>
      <c r="K240" s="119">
        <v>0</v>
      </c>
      <c r="L240" s="119">
        <v>0</v>
      </c>
      <c r="M240" s="72">
        <f t="shared" si="24"/>
        <v>13540000</v>
      </c>
      <c r="N240" s="119">
        <v>13540000</v>
      </c>
      <c r="O240" s="119">
        <v>13540000</v>
      </c>
      <c r="P240" s="120"/>
      <c r="Q240" s="57" t="s">
        <v>227</v>
      </c>
      <c r="R240" s="57" t="s">
        <v>1125</v>
      </c>
      <c r="S240" s="57" t="s">
        <v>1126</v>
      </c>
      <c r="T240" s="58" t="s">
        <v>24</v>
      </c>
      <c r="U240" s="58"/>
      <c r="V240" s="67" t="s">
        <v>63</v>
      </c>
      <c r="W240" s="109"/>
    </row>
    <row r="241" spans="2:23" s="99" customFormat="1" ht="17.25" customHeight="1">
      <c r="B241" s="56">
        <v>2026</v>
      </c>
      <c r="C241" s="67">
        <v>5</v>
      </c>
      <c r="D241" s="67" t="s">
        <v>14</v>
      </c>
      <c r="E241" s="67" t="s">
        <v>1003</v>
      </c>
      <c r="F241" s="78" t="s">
        <v>67</v>
      </c>
      <c r="G241" s="67" t="s">
        <v>37</v>
      </c>
      <c r="H241" s="67" t="s">
        <v>50</v>
      </c>
      <c r="I241" s="69" t="s">
        <v>1685</v>
      </c>
      <c r="J241" s="74">
        <v>705859000</v>
      </c>
      <c r="K241" s="74">
        <v>219230000</v>
      </c>
      <c r="L241" s="74">
        <v>0</v>
      </c>
      <c r="M241" s="72">
        <f t="shared" si="24"/>
        <v>925089000</v>
      </c>
      <c r="N241" s="74">
        <v>38841000</v>
      </c>
      <c r="O241" s="74">
        <v>925089000</v>
      </c>
      <c r="P241" s="75"/>
      <c r="Q241" s="68" t="s">
        <v>227</v>
      </c>
      <c r="R241" s="67" t="s">
        <v>1123</v>
      </c>
      <c r="S241" s="67" t="s">
        <v>1124</v>
      </c>
      <c r="T241" s="68" t="s">
        <v>24</v>
      </c>
      <c r="U241" s="68"/>
      <c r="V241" s="67"/>
      <c r="W241" s="109"/>
    </row>
    <row r="242" spans="2:23" s="99" customFormat="1" ht="17.25" customHeight="1">
      <c r="B242" s="56">
        <v>2026</v>
      </c>
      <c r="C242" s="67">
        <v>4</v>
      </c>
      <c r="D242" s="67" t="s">
        <v>14</v>
      </c>
      <c r="E242" s="67" t="s">
        <v>1024</v>
      </c>
      <c r="F242" s="78" t="s">
        <v>67</v>
      </c>
      <c r="G242" s="67" t="s">
        <v>64</v>
      </c>
      <c r="H242" s="67" t="s">
        <v>52</v>
      </c>
      <c r="I242" s="69" t="s">
        <v>1687</v>
      </c>
      <c r="J242" s="74">
        <v>18000000</v>
      </c>
      <c r="K242" s="74"/>
      <c r="L242" s="74"/>
      <c r="M242" s="72">
        <f t="shared" si="24"/>
        <v>18000000</v>
      </c>
      <c r="N242" s="74"/>
      <c r="O242" s="74"/>
      <c r="P242" s="75"/>
      <c r="Q242" s="68" t="s">
        <v>479</v>
      </c>
      <c r="R242" s="67" t="s">
        <v>2981</v>
      </c>
      <c r="S242" s="67" t="s">
        <v>2982</v>
      </c>
      <c r="T242" s="68" t="s">
        <v>24</v>
      </c>
      <c r="U242" s="68"/>
      <c r="V242" s="67" t="s">
        <v>79</v>
      </c>
      <c r="W242" s="109"/>
    </row>
    <row r="243" spans="2:23" s="99" customFormat="1" ht="17.25" customHeight="1">
      <c r="B243" s="56">
        <v>2026</v>
      </c>
      <c r="C243" s="67">
        <v>4</v>
      </c>
      <c r="D243" s="67" t="s">
        <v>14</v>
      </c>
      <c r="E243" s="67" t="s">
        <v>1048</v>
      </c>
      <c r="F243" s="78" t="s">
        <v>67</v>
      </c>
      <c r="G243" s="67" t="s">
        <v>64</v>
      </c>
      <c r="H243" s="67" t="s">
        <v>51</v>
      </c>
      <c r="I243" s="69" t="s">
        <v>1685</v>
      </c>
      <c r="J243" s="74">
        <v>300000000</v>
      </c>
      <c r="K243" s="74"/>
      <c r="L243" s="74"/>
      <c r="M243" s="72">
        <f t="shared" si="24"/>
        <v>300000000</v>
      </c>
      <c r="N243" s="74"/>
      <c r="O243" s="74"/>
      <c r="P243" s="75"/>
      <c r="Q243" s="68" t="s">
        <v>479</v>
      </c>
      <c r="R243" s="67" t="s">
        <v>558</v>
      </c>
      <c r="S243" s="67" t="s">
        <v>559</v>
      </c>
      <c r="T243" s="68" t="s">
        <v>24</v>
      </c>
      <c r="U243" s="68"/>
      <c r="V243" s="67"/>
      <c r="W243" s="109"/>
    </row>
    <row r="244" spans="2:23" s="10" customFormat="1" ht="17.25" customHeight="1">
      <c r="B244" s="56">
        <v>2026</v>
      </c>
      <c r="C244" s="57">
        <v>4</v>
      </c>
      <c r="D244" s="57" t="s">
        <v>14</v>
      </c>
      <c r="E244" s="57" t="s">
        <v>1049</v>
      </c>
      <c r="F244" s="122" t="s">
        <v>67</v>
      </c>
      <c r="G244" s="57" t="s">
        <v>64</v>
      </c>
      <c r="H244" s="57" t="s">
        <v>52</v>
      </c>
      <c r="I244" s="69" t="s">
        <v>1687</v>
      </c>
      <c r="J244" s="119">
        <v>32000000</v>
      </c>
      <c r="K244" s="119"/>
      <c r="L244" s="119"/>
      <c r="M244" s="72">
        <f t="shared" si="24"/>
        <v>32000000</v>
      </c>
      <c r="N244" s="119"/>
      <c r="O244" s="119"/>
      <c r="P244" s="120"/>
      <c r="Q244" s="57" t="s">
        <v>479</v>
      </c>
      <c r="R244" s="57" t="s">
        <v>558</v>
      </c>
      <c r="S244" s="57" t="s">
        <v>559</v>
      </c>
      <c r="T244" s="58" t="s">
        <v>24</v>
      </c>
      <c r="U244" s="58"/>
      <c r="V244" s="57" t="s">
        <v>79</v>
      </c>
      <c r="W244" s="109"/>
    </row>
    <row r="245" spans="2:23" s="99" customFormat="1" ht="17.25" customHeight="1">
      <c r="B245" s="56">
        <v>2026</v>
      </c>
      <c r="C245" s="67">
        <v>4</v>
      </c>
      <c r="D245" s="67" t="s">
        <v>14</v>
      </c>
      <c r="E245" s="67" t="s">
        <v>1050</v>
      </c>
      <c r="F245" s="78" t="s">
        <v>67</v>
      </c>
      <c r="G245" s="67" t="s">
        <v>38</v>
      </c>
      <c r="H245" s="67" t="s">
        <v>52</v>
      </c>
      <c r="I245" s="69" t="s">
        <v>1687</v>
      </c>
      <c r="J245" s="74">
        <v>30000000</v>
      </c>
      <c r="K245" s="74"/>
      <c r="L245" s="74"/>
      <c r="M245" s="72">
        <f t="shared" si="24"/>
        <v>30000000</v>
      </c>
      <c r="N245" s="74"/>
      <c r="O245" s="74"/>
      <c r="P245" s="75"/>
      <c r="Q245" s="68" t="s">
        <v>479</v>
      </c>
      <c r="R245" s="67" t="s">
        <v>562</v>
      </c>
      <c r="S245" s="67" t="s">
        <v>563</v>
      </c>
      <c r="T245" s="68" t="s">
        <v>24</v>
      </c>
      <c r="U245" s="68"/>
      <c r="V245" s="67" t="s">
        <v>79</v>
      </c>
      <c r="W245" s="109"/>
    </row>
    <row r="246" spans="2:23" s="99" customFormat="1" ht="17.25" customHeight="1">
      <c r="B246" s="56">
        <v>2026</v>
      </c>
      <c r="C246" s="67">
        <v>4</v>
      </c>
      <c r="D246" s="67" t="s">
        <v>14</v>
      </c>
      <c r="E246" s="67" t="s">
        <v>1062</v>
      </c>
      <c r="F246" s="78" t="s">
        <v>67</v>
      </c>
      <c r="G246" s="67" t="s">
        <v>37</v>
      </c>
      <c r="H246" s="67" t="s">
        <v>52</v>
      </c>
      <c r="I246" s="69" t="s">
        <v>1686</v>
      </c>
      <c r="J246" s="74">
        <v>82000000</v>
      </c>
      <c r="K246" s="74"/>
      <c r="L246" s="74"/>
      <c r="M246" s="72">
        <f t="shared" si="24"/>
        <v>82000000</v>
      </c>
      <c r="N246" s="74"/>
      <c r="O246" s="74"/>
      <c r="P246" s="75"/>
      <c r="Q246" s="68" t="s">
        <v>479</v>
      </c>
      <c r="R246" s="67" t="s">
        <v>1555</v>
      </c>
      <c r="S246" s="67" t="s">
        <v>2983</v>
      </c>
      <c r="T246" s="68" t="s">
        <v>24</v>
      </c>
      <c r="U246" s="68"/>
      <c r="V246" s="67" t="s">
        <v>79</v>
      </c>
      <c r="W246" s="109"/>
    </row>
    <row r="247" spans="2:23" s="99" customFormat="1" ht="17.25" customHeight="1">
      <c r="B247" s="56">
        <v>2026</v>
      </c>
      <c r="C247" s="67">
        <v>4</v>
      </c>
      <c r="D247" s="67" t="s">
        <v>14</v>
      </c>
      <c r="E247" s="67" t="s">
        <v>1052</v>
      </c>
      <c r="F247" s="78" t="s">
        <v>67</v>
      </c>
      <c r="G247" s="67" t="s">
        <v>17</v>
      </c>
      <c r="H247" s="67" t="s">
        <v>52</v>
      </c>
      <c r="I247" s="69" t="s">
        <v>1687</v>
      </c>
      <c r="J247" s="74">
        <v>12285000</v>
      </c>
      <c r="K247" s="74"/>
      <c r="L247" s="74"/>
      <c r="M247" s="72">
        <f t="shared" si="24"/>
        <v>12285000</v>
      </c>
      <c r="N247" s="74"/>
      <c r="O247" s="74"/>
      <c r="P247" s="75"/>
      <c r="Q247" s="68" t="s">
        <v>479</v>
      </c>
      <c r="R247" s="67" t="s">
        <v>1169</v>
      </c>
      <c r="S247" s="67" t="s">
        <v>1170</v>
      </c>
      <c r="T247" s="68" t="s">
        <v>24</v>
      </c>
      <c r="U247" s="68"/>
      <c r="V247" s="67" t="s">
        <v>79</v>
      </c>
      <c r="W247" s="109"/>
    </row>
    <row r="248" spans="2:23" s="10" customFormat="1" ht="17.25" customHeight="1">
      <c r="B248" s="56">
        <v>2026</v>
      </c>
      <c r="C248" s="57">
        <v>4</v>
      </c>
      <c r="D248" s="57" t="s">
        <v>14</v>
      </c>
      <c r="E248" s="57" t="s">
        <v>1053</v>
      </c>
      <c r="F248" s="122" t="s">
        <v>67</v>
      </c>
      <c r="G248" s="57" t="s">
        <v>17</v>
      </c>
      <c r="H248" s="57" t="s">
        <v>52</v>
      </c>
      <c r="I248" s="69" t="s">
        <v>1686</v>
      </c>
      <c r="J248" s="119">
        <v>31000000</v>
      </c>
      <c r="K248" s="119"/>
      <c r="L248" s="119"/>
      <c r="M248" s="72">
        <f t="shared" si="24"/>
        <v>31000000</v>
      </c>
      <c r="N248" s="119"/>
      <c r="O248" s="119"/>
      <c r="P248" s="120"/>
      <c r="Q248" s="57" t="s">
        <v>479</v>
      </c>
      <c r="R248" s="57" t="s">
        <v>1169</v>
      </c>
      <c r="S248" s="57" t="s">
        <v>1170</v>
      </c>
      <c r="T248" s="58" t="s">
        <v>24</v>
      </c>
      <c r="U248" s="58"/>
      <c r="V248" s="57" t="s">
        <v>79</v>
      </c>
      <c r="W248" s="109"/>
    </row>
    <row r="249" spans="2:23" s="99" customFormat="1" ht="17.25" customHeight="1">
      <c r="B249" s="56">
        <v>2026</v>
      </c>
      <c r="C249" s="67">
        <v>4</v>
      </c>
      <c r="D249" s="67" t="s">
        <v>14</v>
      </c>
      <c r="E249" s="67" t="s">
        <v>1074</v>
      </c>
      <c r="F249" s="78" t="s">
        <v>67</v>
      </c>
      <c r="G249" s="67" t="s">
        <v>64</v>
      </c>
      <c r="H249" s="67" t="s">
        <v>51</v>
      </c>
      <c r="I249" s="69" t="s">
        <v>1685</v>
      </c>
      <c r="J249" s="74">
        <v>500000000</v>
      </c>
      <c r="K249" s="74"/>
      <c r="L249" s="74"/>
      <c r="M249" s="72">
        <f t="shared" si="24"/>
        <v>500000000</v>
      </c>
      <c r="N249" s="74"/>
      <c r="O249" s="74"/>
      <c r="P249" s="75"/>
      <c r="Q249" s="68" t="s">
        <v>480</v>
      </c>
      <c r="R249" s="67" t="s">
        <v>329</v>
      </c>
      <c r="S249" s="67" t="s">
        <v>691</v>
      </c>
      <c r="T249" s="68" t="s">
        <v>24</v>
      </c>
      <c r="U249" s="68"/>
      <c r="V249" s="67"/>
      <c r="W249" s="109"/>
    </row>
    <row r="250" spans="2:23" s="99" customFormat="1" ht="17.25" customHeight="1">
      <c r="B250" s="56">
        <v>2026</v>
      </c>
      <c r="C250" s="67">
        <v>4</v>
      </c>
      <c r="D250" s="67" t="s">
        <v>14</v>
      </c>
      <c r="E250" s="67" t="s">
        <v>1089</v>
      </c>
      <c r="F250" s="78" t="s">
        <v>67</v>
      </c>
      <c r="G250" s="67" t="s">
        <v>64</v>
      </c>
      <c r="H250" s="67" t="s">
        <v>52</v>
      </c>
      <c r="I250" s="69" t="s">
        <v>1687</v>
      </c>
      <c r="J250" s="74">
        <v>30000000</v>
      </c>
      <c r="K250" s="74"/>
      <c r="L250" s="74"/>
      <c r="M250" s="72">
        <f t="shared" si="24"/>
        <v>30000000</v>
      </c>
      <c r="N250" s="74"/>
      <c r="O250" s="74"/>
      <c r="P250" s="75"/>
      <c r="Q250" s="68" t="s">
        <v>480</v>
      </c>
      <c r="R250" s="67" t="s">
        <v>481</v>
      </c>
      <c r="S250" s="67" t="s">
        <v>482</v>
      </c>
      <c r="T250" s="68" t="s">
        <v>24</v>
      </c>
      <c r="U250" s="68"/>
      <c r="V250" s="67" t="s">
        <v>79</v>
      </c>
      <c r="W250" s="109"/>
    </row>
    <row r="251" spans="2:23" s="99" customFormat="1" ht="17.25" customHeight="1">
      <c r="B251" s="56">
        <v>2026</v>
      </c>
      <c r="C251" s="67">
        <v>4</v>
      </c>
      <c r="D251" s="67" t="s">
        <v>14</v>
      </c>
      <c r="E251" s="67" t="s">
        <v>988</v>
      </c>
      <c r="F251" s="78" t="s">
        <v>67</v>
      </c>
      <c r="G251" s="67" t="s">
        <v>16</v>
      </c>
      <c r="H251" s="67" t="s">
        <v>50</v>
      </c>
      <c r="I251" s="69" t="s">
        <v>1689</v>
      </c>
      <c r="J251" s="74">
        <v>225063000000</v>
      </c>
      <c r="K251" s="74">
        <v>0</v>
      </c>
      <c r="L251" s="74"/>
      <c r="M251" s="72">
        <f t="shared" si="24"/>
        <v>225063000000</v>
      </c>
      <c r="N251" s="74">
        <v>8159912000</v>
      </c>
      <c r="O251" s="74"/>
      <c r="P251" s="75"/>
      <c r="Q251" s="68" t="s">
        <v>269</v>
      </c>
      <c r="R251" s="67" t="s">
        <v>2977</v>
      </c>
      <c r="S251" s="67" t="s">
        <v>2978</v>
      </c>
      <c r="T251" s="68" t="s">
        <v>44</v>
      </c>
      <c r="U251" s="68"/>
      <c r="V251" s="67"/>
      <c r="W251" s="109"/>
    </row>
    <row r="252" spans="2:23" s="10" customFormat="1" ht="17.25" customHeight="1">
      <c r="B252" s="56">
        <v>2026</v>
      </c>
      <c r="C252" s="57">
        <v>4</v>
      </c>
      <c r="D252" s="57" t="s">
        <v>14</v>
      </c>
      <c r="E252" s="57" t="s">
        <v>1004</v>
      </c>
      <c r="F252" s="122" t="s">
        <v>67</v>
      </c>
      <c r="G252" s="57" t="s">
        <v>16</v>
      </c>
      <c r="H252" s="57" t="s">
        <v>50</v>
      </c>
      <c r="I252" s="69" t="s">
        <v>1685</v>
      </c>
      <c r="J252" s="119">
        <v>9317649000</v>
      </c>
      <c r="K252" s="119">
        <v>3979643000</v>
      </c>
      <c r="L252" s="119">
        <v>29500000</v>
      </c>
      <c r="M252" s="72">
        <f t="shared" si="24"/>
        <v>13326792000</v>
      </c>
      <c r="N252" s="119">
        <v>5600000000</v>
      </c>
      <c r="O252" s="119"/>
      <c r="P252" s="120"/>
      <c r="Q252" s="57" t="s">
        <v>269</v>
      </c>
      <c r="R252" s="57" t="s">
        <v>1127</v>
      </c>
      <c r="S252" s="57" t="s">
        <v>1128</v>
      </c>
      <c r="T252" s="58" t="s">
        <v>24</v>
      </c>
      <c r="U252" s="58"/>
      <c r="V252" s="57"/>
      <c r="W252" s="109"/>
    </row>
    <row r="253" spans="2:23" s="99" customFormat="1" ht="17.25" customHeight="1">
      <c r="B253" s="56">
        <v>2026</v>
      </c>
      <c r="C253" s="67">
        <v>4</v>
      </c>
      <c r="D253" s="67" t="s">
        <v>14</v>
      </c>
      <c r="E253" s="67" t="s">
        <v>1005</v>
      </c>
      <c r="F253" s="78" t="s">
        <v>67</v>
      </c>
      <c r="G253" s="67" t="s">
        <v>16</v>
      </c>
      <c r="H253" s="67" t="s">
        <v>50</v>
      </c>
      <c r="I253" s="69" t="s">
        <v>1685</v>
      </c>
      <c r="J253" s="74">
        <v>7928492000</v>
      </c>
      <c r="K253" s="74">
        <v>3072874000</v>
      </c>
      <c r="L253" s="74">
        <v>500000</v>
      </c>
      <c r="M253" s="72">
        <f t="shared" si="24"/>
        <v>11001866000</v>
      </c>
      <c r="N253" s="74">
        <v>4300000000</v>
      </c>
      <c r="O253" s="74"/>
      <c r="P253" s="75"/>
      <c r="Q253" s="68" t="s">
        <v>269</v>
      </c>
      <c r="R253" s="67" t="s">
        <v>1127</v>
      </c>
      <c r="S253" s="67" t="s">
        <v>1128</v>
      </c>
      <c r="T253" s="68" t="s">
        <v>24</v>
      </c>
      <c r="U253" s="68"/>
      <c r="V253" s="67"/>
      <c r="W253" s="109"/>
    </row>
    <row r="254" spans="2:23" s="99" customFormat="1" ht="17.25" customHeight="1">
      <c r="B254" s="56">
        <v>2026</v>
      </c>
      <c r="C254" s="67">
        <v>4</v>
      </c>
      <c r="D254" s="67" t="s">
        <v>14</v>
      </c>
      <c r="E254" s="67" t="s">
        <v>1006</v>
      </c>
      <c r="F254" s="78" t="s">
        <v>67</v>
      </c>
      <c r="G254" s="67" t="s">
        <v>16</v>
      </c>
      <c r="H254" s="67" t="s">
        <v>50</v>
      </c>
      <c r="I254" s="69" t="s">
        <v>1685</v>
      </c>
      <c r="J254" s="74">
        <v>7628698000</v>
      </c>
      <c r="K254" s="74">
        <v>3002670000</v>
      </c>
      <c r="L254" s="74">
        <v>500000</v>
      </c>
      <c r="M254" s="72">
        <f t="shared" si="24"/>
        <v>10631868000</v>
      </c>
      <c r="N254" s="74">
        <v>4200000000</v>
      </c>
      <c r="O254" s="74"/>
      <c r="P254" s="75"/>
      <c r="Q254" s="68" t="s">
        <v>269</v>
      </c>
      <c r="R254" s="67" t="s">
        <v>1127</v>
      </c>
      <c r="S254" s="67" t="s">
        <v>1128</v>
      </c>
      <c r="T254" s="68" t="s">
        <v>24</v>
      </c>
      <c r="U254" s="68"/>
      <c r="V254" s="67"/>
      <c r="W254" s="109"/>
    </row>
    <row r="255" spans="2:23" s="99" customFormat="1" ht="17.25" customHeight="1">
      <c r="B255" s="56">
        <v>2026</v>
      </c>
      <c r="C255" s="67">
        <v>5</v>
      </c>
      <c r="D255" s="67" t="s">
        <v>14</v>
      </c>
      <c r="E255" s="67" t="s">
        <v>1051</v>
      </c>
      <c r="F255" s="78" t="s">
        <v>67</v>
      </c>
      <c r="G255" s="67" t="s">
        <v>64</v>
      </c>
      <c r="H255" s="67" t="s">
        <v>52</v>
      </c>
      <c r="I255" s="69" t="s">
        <v>1686</v>
      </c>
      <c r="J255" s="74">
        <v>56000000</v>
      </c>
      <c r="K255" s="74"/>
      <c r="L255" s="74"/>
      <c r="M255" s="72">
        <f t="shared" ref="M255:M318" si="25">SUM(J255:L255)</f>
        <v>56000000</v>
      </c>
      <c r="N255" s="74"/>
      <c r="O255" s="74"/>
      <c r="P255" s="75"/>
      <c r="Q255" s="68" t="s">
        <v>479</v>
      </c>
      <c r="R255" s="67" t="s">
        <v>556</v>
      </c>
      <c r="S255" s="67" t="s">
        <v>557</v>
      </c>
      <c r="T255" s="68" t="s">
        <v>24</v>
      </c>
      <c r="U255" s="68"/>
      <c r="V255" s="67" t="s">
        <v>79</v>
      </c>
      <c r="W255" s="109"/>
    </row>
    <row r="256" spans="2:23" s="10" customFormat="1" ht="17.25" customHeight="1">
      <c r="B256" s="56">
        <v>2026</v>
      </c>
      <c r="C256" s="57">
        <v>5</v>
      </c>
      <c r="D256" s="57" t="s">
        <v>14</v>
      </c>
      <c r="E256" s="57" t="s">
        <v>1063</v>
      </c>
      <c r="F256" s="122" t="s">
        <v>67</v>
      </c>
      <c r="G256" s="57" t="s">
        <v>38</v>
      </c>
      <c r="H256" s="57" t="s">
        <v>52</v>
      </c>
      <c r="I256" s="69" t="s">
        <v>1686</v>
      </c>
      <c r="J256" s="119">
        <v>99000000</v>
      </c>
      <c r="K256" s="119"/>
      <c r="L256" s="119"/>
      <c r="M256" s="72">
        <f t="shared" si="25"/>
        <v>99000000</v>
      </c>
      <c r="N256" s="119"/>
      <c r="O256" s="119"/>
      <c r="P256" s="120"/>
      <c r="Q256" s="57" t="s">
        <v>479</v>
      </c>
      <c r="R256" s="57" t="s">
        <v>948</v>
      </c>
      <c r="S256" s="57" t="s">
        <v>949</v>
      </c>
      <c r="T256" s="58" t="s">
        <v>24</v>
      </c>
      <c r="U256" s="58"/>
      <c r="V256" s="57" t="s">
        <v>79</v>
      </c>
      <c r="W256" s="109"/>
    </row>
    <row r="257" spans="2:23" s="99" customFormat="1" ht="17.25" customHeight="1">
      <c r="B257" s="56">
        <v>2026</v>
      </c>
      <c r="C257" s="67">
        <v>5</v>
      </c>
      <c r="D257" s="67" t="s">
        <v>14</v>
      </c>
      <c r="E257" s="67" t="s">
        <v>1073</v>
      </c>
      <c r="F257" s="78" t="s">
        <v>67</v>
      </c>
      <c r="G257" s="67" t="s">
        <v>64</v>
      </c>
      <c r="H257" s="67" t="s">
        <v>52</v>
      </c>
      <c r="I257" s="69" t="s">
        <v>1686</v>
      </c>
      <c r="J257" s="74">
        <v>50000000</v>
      </c>
      <c r="K257" s="74"/>
      <c r="L257" s="74"/>
      <c r="M257" s="72">
        <f t="shared" si="25"/>
        <v>50000000</v>
      </c>
      <c r="N257" s="74"/>
      <c r="O257" s="74"/>
      <c r="P257" s="75"/>
      <c r="Q257" s="68" t="s">
        <v>480</v>
      </c>
      <c r="R257" s="67" t="s">
        <v>329</v>
      </c>
      <c r="S257" s="67" t="s">
        <v>691</v>
      </c>
      <c r="T257" s="68" t="s">
        <v>24</v>
      </c>
      <c r="U257" s="68"/>
      <c r="V257" s="67" t="s">
        <v>79</v>
      </c>
      <c r="W257" s="109"/>
    </row>
    <row r="258" spans="2:23" s="99" customFormat="1" ht="17.25" customHeight="1">
      <c r="B258" s="56">
        <v>2026</v>
      </c>
      <c r="C258" s="67">
        <v>6</v>
      </c>
      <c r="D258" s="67" t="s">
        <v>14</v>
      </c>
      <c r="E258" s="67" t="s">
        <v>1072</v>
      </c>
      <c r="F258" s="78" t="s">
        <v>67</v>
      </c>
      <c r="G258" s="67" t="s">
        <v>64</v>
      </c>
      <c r="H258" s="67" t="s">
        <v>52</v>
      </c>
      <c r="I258" s="69" t="s">
        <v>1686</v>
      </c>
      <c r="J258" s="74">
        <v>26000000</v>
      </c>
      <c r="K258" s="74"/>
      <c r="L258" s="74"/>
      <c r="M258" s="72">
        <f t="shared" si="25"/>
        <v>26000000</v>
      </c>
      <c r="N258" s="74"/>
      <c r="O258" s="74"/>
      <c r="P258" s="75"/>
      <c r="Q258" s="68" t="s">
        <v>479</v>
      </c>
      <c r="R258" s="67" t="s">
        <v>560</v>
      </c>
      <c r="S258" s="67" t="s">
        <v>561</v>
      </c>
      <c r="T258" s="68" t="s">
        <v>24</v>
      </c>
      <c r="U258" s="68"/>
      <c r="V258" s="67" t="s">
        <v>79</v>
      </c>
      <c r="W258" s="109"/>
    </row>
    <row r="259" spans="2:23" s="83" customFormat="1" ht="17.25" customHeight="1">
      <c r="B259" s="56">
        <v>2026</v>
      </c>
      <c r="C259" s="56">
        <v>6</v>
      </c>
      <c r="D259" s="56" t="s">
        <v>15</v>
      </c>
      <c r="E259" s="56" t="s">
        <v>3037</v>
      </c>
      <c r="F259" s="71" t="s">
        <v>67</v>
      </c>
      <c r="G259" s="56" t="s">
        <v>16</v>
      </c>
      <c r="H259" s="56" t="s">
        <v>50</v>
      </c>
      <c r="I259" s="69" t="s">
        <v>1684</v>
      </c>
      <c r="J259" s="72">
        <v>8158738000</v>
      </c>
      <c r="K259" s="72">
        <v>5735961000</v>
      </c>
      <c r="L259" s="72">
        <v>19041000</v>
      </c>
      <c r="M259" s="72">
        <f t="shared" si="25"/>
        <v>13913740000</v>
      </c>
      <c r="N259" s="72">
        <v>3000000000</v>
      </c>
      <c r="O259" s="72">
        <v>0</v>
      </c>
      <c r="P259" s="73"/>
      <c r="Q259" s="56" t="s">
        <v>3038</v>
      </c>
      <c r="R259" s="56" t="s">
        <v>3039</v>
      </c>
      <c r="S259" s="56" t="s">
        <v>3040</v>
      </c>
      <c r="T259" s="69" t="s">
        <v>24</v>
      </c>
      <c r="U259" s="69"/>
      <c r="V259" s="56"/>
      <c r="W259" s="169"/>
    </row>
    <row r="260" spans="2:23" s="83" customFormat="1" ht="17.25" customHeight="1">
      <c r="B260" s="56">
        <v>2026</v>
      </c>
      <c r="C260" s="67">
        <v>6</v>
      </c>
      <c r="D260" s="67" t="s">
        <v>15</v>
      </c>
      <c r="E260" s="56" t="s">
        <v>3041</v>
      </c>
      <c r="F260" s="71" t="s">
        <v>67</v>
      </c>
      <c r="G260" s="56" t="s">
        <v>16</v>
      </c>
      <c r="H260" s="56" t="s">
        <v>50</v>
      </c>
      <c r="I260" s="69" t="s">
        <v>1684</v>
      </c>
      <c r="J260" s="74">
        <v>7307196000</v>
      </c>
      <c r="K260" s="74">
        <v>5707024000</v>
      </c>
      <c r="L260" s="74">
        <v>7490000</v>
      </c>
      <c r="M260" s="72">
        <f t="shared" si="25"/>
        <v>13021710000</v>
      </c>
      <c r="N260" s="72">
        <v>3000000000</v>
      </c>
      <c r="O260" s="74">
        <v>0</v>
      </c>
      <c r="P260" s="75"/>
      <c r="Q260" s="56" t="s">
        <v>3038</v>
      </c>
      <c r="R260" s="56" t="s">
        <v>3039</v>
      </c>
      <c r="S260" s="56" t="s">
        <v>3040</v>
      </c>
      <c r="T260" s="68" t="s">
        <v>24</v>
      </c>
      <c r="U260" s="68"/>
      <c r="V260" s="67"/>
      <c r="W260" s="169"/>
    </row>
    <row r="261" spans="2:23" s="83" customFormat="1" ht="17.25" customHeight="1">
      <c r="B261" s="56">
        <v>2026</v>
      </c>
      <c r="C261" s="56">
        <v>4</v>
      </c>
      <c r="D261" s="56" t="s">
        <v>2007</v>
      </c>
      <c r="E261" s="56" t="s">
        <v>3062</v>
      </c>
      <c r="F261" s="71" t="s">
        <v>48</v>
      </c>
      <c r="G261" s="56" t="s">
        <v>68</v>
      </c>
      <c r="H261" s="56" t="s">
        <v>51</v>
      </c>
      <c r="I261" s="69" t="s">
        <v>1685</v>
      </c>
      <c r="J261" s="72">
        <v>1658129000</v>
      </c>
      <c r="K261" s="72">
        <v>3848791000</v>
      </c>
      <c r="L261" s="72">
        <v>0</v>
      </c>
      <c r="M261" s="72">
        <f t="shared" si="25"/>
        <v>5506920000</v>
      </c>
      <c r="N261" s="72">
        <v>414297000</v>
      </c>
      <c r="O261" s="72">
        <v>5506920000</v>
      </c>
      <c r="P261" s="73"/>
      <c r="Q261" s="56" t="s">
        <v>3063</v>
      </c>
      <c r="R261" s="56" t="s">
        <v>3064</v>
      </c>
      <c r="S261" s="56" t="s">
        <v>3065</v>
      </c>
      <c r="T261" s="69" t="s">
        <v>1829</v>
      </c>
      <c r="U261" s="69"/>
      <c r="V261" s="56"/>
      <c r="W261" s="169"/>
    </row>
    <row r="262" spans="2:23" s="83" customFormat="1" ht="17.25" customHeight="1">
      <c r="B262" s="56">
        <v>2026</v>
      </c>
      <c r="C262" s="67">
        <v>5</v>
      </c>
      <c r="D262" s="67" t="s">
        <v>14</v>
      </c>
      <c r="E262" s="67" t="s">
        <v>3066</v>
      </c>
      <c r="F262" s="71" t="s">
        <v>48</v>
      </c>
      <c r="G262" s="67" t="s">
        <v>37</v>
      </c>
      <c r="H262" s="56" t="s">
        <v>51</v>
      </c>
      <c r="I262" s="69" t="s">
        <v>1685</v>
      </c>
      <c r="J262" s="74">
        <v>686488000</v>
      </c>
      <c r="K262" s="74">
        <v>1500515000</v>
      </c>
      <c r="L262" s="74"/>
      <c r="M262" s="72">
        <f t="shared" si="25"/>
        <v>2187003000</v>
      </c>
      <c r="N262" s="74">
        <v>10000000</v>
      </c>
      <c r="O262" s="74">
        <v>2187003000</v>
      </c>
      <c r="P262" s="75"/>
      <c r="Q262" s="56" t="s">
        <v>3063</v>
      </c>
      <c r="R262" s="56" t="s">
        <v>3064</v>
      </c>
      <c r="S262" s="56" t="s">
        <v>3065</v>
      </c>
      <c r="T262" s="69" t="s">
        <v>1829</v>
      </c>
      <c r="U262" s="68"/>
      <c r="V262" s="67"/>
      <c r="W262" s="169"/>
    </row>
    <row r="263" spans="2:23" s="83" customFormat="1" ht="17.25" customHeight="1">
      <c r="B263" s="56">
        <v>2026</v>
      </c>
      <c r="C263" s="67">
        <v>5</v>
      </c>
      <c r="D263" s="67" t="s">
        <v>14</v>
      </c>
      <c r="E263" s="67" t="s">
        <v>3067</v>
      </c>
      <c r="F263" s="71" t="s">
        <v>48</v>
      </c>
      <c r="G263" s="67" t="s">
        <v>37</v>
      </c>
      <c r="H263" s="56" t="s">
        <v>51</v>
      </c>
      <c r="I263" s="69" t="s">
        <v>1685</v>
      </c>
      <c r="J263" s="74">
        <v>422868000</v>
      </c>
      <c r="K263" s="74">
        <v>2136431000</v>
      </c>
      <c r="L263" s="74"/>
      <c r="M263" s="72">
        <f t="shared" si="25"/>
        <v>2559299000</v>
      </c>
      <c r="N263" s="74">
        <v>161880000</v>
      </c>
      <c r="O263" s="74">
        <v>2559299000</v>
      </c>
      <c r="P263" s="75"/>
      <c r="Q263" s="56" t="s">
        <v>3063</v>
      </c>
      <c r="R263" s="67" t="s">
        <v>3068</v>
      </c>
      <c r="S263" s="67" t="s">
        <v>3069</v>
      </c>
      <c r="T263" s="69" t="s">
        <v>1829</v>
      </c>
      <c r="U263" s="68"/>
      <c r="V263" s="67"/>
      <c r="W263" s="169"/>
    </row>
    <row r="264" spans="2:23" s="99" customFormat="1" ht="17.25" customHeight="1">
      <c r="B264" s="56">
        <v>2026</v>
      </c>
      <c r="C264" s="56">
        <v>4</v>
      </c>
      <c r="D264" s="56" t="s">
        <v>14</v>
      </c>
      <c r="E264" s="67" t="s">
        <v>3083</v>
      </c>
      <c r="F264" s="78" t="s">
        <v>48</v>
      </c>
      <c r="G264" s="67" t="s">
        <v>17</v>
      </c>
      <c r="H264" s="67" t="s">
        <v>51</v>
      </c>
      <c r="I264" s="69" t="s">
        <v>1685</v>
      </c>
      <c r="J264" s="74">
        <v>1999940000</v>
      </c>
      <c r="K264" s="74">
        <v>193335960</v>
      </c>
      <c r="L264" s="74">
        <v>0</v>
      </c>
      <c r="M264" s="72">
        <f t="shared" si="25"/>
        <v>2193275960</v>
      </c>
      <c r="N264" s="74">
        <v>652984000</v>
      </c>
      <c r="O264" s="72">
        <v>1535293000</v>
      </c>
      <c r="P264" s="73"/>
      <c r="Q264" s="56" t="s">
        <v>196</v>
      </c>
      <c r="R264" s="56" t="s">
        <v>1550</v>
      </c>
      <c r="S264" s="56" t="s">
        <v>649</v>
      </c>
      <c r="T264" s="69" t="s">
        <v>24</v>
      </c>
      <c r="U264" s="69"/>
      <c r="V264" s="56"/>
      <c r="W264" s="109"/>
    </row>
    <row r="265" spans="2:23" s="99" customFormat="1" ht="17.25" customHeight="1">
      <c r="B265" s="56">
        <v>2026</v>
      </c>
      <c r="C265" s="67">
        <v>4</v>
      </c>
      <c r="D265" s="67" t="s">
        <v>14</v>
      </c>
      <c r="E265" s="67" t="s">
        <v>3084</v>
      </c>
      <c r="F265" s="78" t="s">
        <v>48</v>
      </c>
      <c r="G265" s="67" t="s">
        <v>37</v>
      </c>
      <c r="H265" s="67" t="s">
        <v>51</v>
      </c>
      <c r="I265" s="69" t="s">
        <v>1685</v>
      </c>
      <c r="J265" s="74">
        <v>55385000</v>
      </c>
      <c r="K265" s="74">
        <v>52011000</v>
      </c>
      <c r="L265" s="74">
        <v>0</v>
      </c>
      <c r="M265" s="72">
        <f t="shared" si="25"/>
        <v>107396000</v>
      </c>
      <c r="N265" s="74">
        <v>26500000</v>
      </c>
      <c r="O265" s="74">
        <v>75177000</v>
      </c>
      <c r="P265" s="75"/>
      <c r="Q265" s="67" t="s">
        <v>196</v>
      </c>
      <c r="R265" s="67" t="s">
        <v>1550</v>
      </c>
      <c r="S265" s="67" t="s">
        <v>649</v>
      </c>
      <c r="T265" s="68" t="s">
        <v>24</v>
      </c>
      <c r="U265" s="68"/>
      <c r="V265" s="67"/>
      <c r="W265" s="109"/>
    </row>
    <row r="266" spans="2:23" s="99" customFormat="1" ht="17.25" customHeight="1">
      <c r="B266" s="56">
        <v>2026</v>
      </c>
      <c r="C266" s="67">
        <v>4</v>
      </c>
      <c r="D266" s="67" t="s">
        <v>14</v>
      </c>
      <c r="E266" s="67" t="s">
        <v>3085</v>
      </c>
      <c r="F266" s="78" t="s">
        <v>48</v>
      </c>
      <c r="G266" s="67" t="s">
        <v>38</v>
      </c>
      <c r="H266" s="67" t="s">
        <v>52</v>
      </c>
      <c r="I266" s="69" t="s">
        <v>1685</v>
      </c>
      <c r="J266" s="74">
        <v>21197000</v>
      </c>
      <c r="K266" s="74">
        <v>33725000</v>
      </c>
      <c r="L266" s="74">
        <v>0</v>
      </c>
      <c r="M266" s="72">
        <f t="shared" si="25"/>
        <v>54922000</v>
      </c>
      <c r="N266" s="74">
        <v>12360000</v>
      </c>
      <c r="O266" s="74">
        <v>38445000</v>
      </c>
      <c r="P266" s="75"/>
      <c r="Q266" s="67" t="s">
        <v>196</v>
      </c>
      <c r="R266" s="67" t="s">
        <v>1550</v>
      </c>
      <c r="S266" s="67" t="s">
        <v>649</v>
      </c>
      <c r="T266" s="68" t="s">
        <v>24</v>
      </c>
      <c r="U266" s="68"/>
      <c r="V266" s="67" t="s">
        <v>79</v>
      </c>
      <c r="W266" s="109"/>
    </row>
    <row r="267" spans="2:23" s="99" customFormat="1" ht="17.25" customHeight="1">
      <c r="B267" s="56">
        <v>2026</v>
      </c>
      <c r="C267" s="67">
        <v>4</v>
      </c>
      <c r="D267" s="67" t="s">
        <v>14</v>
      </c>
      <c r="E267" s="67" t="s">
        <v>3086</v>
      </c>
      <c r="F267" s="78" t="s">
        <v>48</v>
      </c>
      <c r="G267" s="67" t="s">
        <v>17</v>
      </c>
      <c r="H267" s="67" t="s">
        <v>51</v>
      </c>
      <c r="I267" s="69" t="s">
        <v>1685</v>
      </c>
      <c r="J267" s="74">
        <v>1406900000</v>
      </c>
      <c r="K267" s="74">
        <v>339744000</v>
      </c>
      <c r="L267" s="74">
        <v>0</v>
      </c>
      <c r="M267" s="72">
        <f t="shared" si="25"/>
        <v>1746644000</v>
      </c>
      <c r="N267" s="74">
        <v>647217000</v>
      </c>
      <c r="O267" s="74">
        <v>1222650000</v>
      </c>
      <c r="P267" s="75"/>
      <c r="Q267" s="67" t="s">
        <v>196</v>
      </c>
      <c r="R267" s="67" t="s">
        <v>1550</v>
      </c>
      <c r="S267" s="67" t="s">
        <v>649</v>
      </c>
      <c r="T267" s="68" t="s">
        <v>24</v>
      </c>
      <c r="U267" s="68"/>
      <c r="V267" s="67"/>
      <c r="W267" s="109"/>
    </row>
    <row r="268" spans="2:23" s="99" customFormat="1" ht="17.25" customHeight="1">
      <c r="B268" s="56">
        <v>2026</v>
      </c>
      <c r="C268" s="67">
        <v>4</v>
      </c>
      <c r="D268" s="67" t="s">
        <v>14</v>
      </c>
      <c r="E268" s="67" t="s">
        <v>3087</v>
      </c>
      <c r="F268" s="78" t="s">
        <v>48</v>
      </c>
      <c r="G268" s="67" t="s">
        <v>37</v>
      </c>
      <c r="H268" s="67" t="s">
        <v>51</v>
      </c>
      <c r="I268" s="69" t="s">
        <v>1685</v>
      </c>
      <c r="J268" s="74">
        <v>154857000</v>
      </c>
      <c r="K268" s="74">
        <v>35401000</v>
      </c>
      <c r="L268" s="74">
        <v>0</v>
      </c>
      <c r="M268" s="72">
        <f t="shared" si="25"/>
        <v>190258000</v>
      </c>
      <c r="N268" s="74">
        <v>49250000</v>
      </c>
      <c r="O268" s="74">
        <v>133180000</v>
      </c>
      <c r="P268" s="75"/>
      <c r="Q268" s="67" t="s">
        <v>196</v>
      </c>
      <c r="R268" s="67" t="s">
        <v>1550</v>
      </c>
      <c r="S268" s="67" t="s">
        <v>649</v>
      </c>
      <c r="T268" s="68" t="s">
        <v>24</v>
      </c>
      <c r="U268" s="68"/>
      <c r="V268" s="67"/>
      <c r="W268" s="109"/>
    </row>
    <row r="269" spans="2:23" s="99" customFormat="1" ht="17.25" customHeight="1">
      <c r="B269" s="56">
        <v>2026</v>
      </c>
      <c r="C269" s="67">
        <v>4</v>
      </c>
      <c r="D269" s="67" t="s">
        <v>14</v>
      </c>
      <c r="E269" s="67" t="s">
        <v>3088</v>
      </c>
      <c r="F269" s="78" t="s">
        <v>48</v>
      </c>
      <c r="G269" s="67" t="s">
        <v>38</v>
      </c>
      <c r="H269" s="67" t="s">
        <v>51</v>
      </c>
      <c r="I269" s="69" t="s">
        <v>1685</v>
      </c>
      <c r="J269" s="74">
        <v>58940000</v>
      </c>
      <c r="K269" s="74">
        <v>46030000</v>
      </c>
      <c r="L269" s="74">
        <v>0</v>
      </c>
      <c r="M269" s="72">
        <f t="shared" si="25"/>
        <v>104970000</v>
      </c>
      <c r="N269" s="74">
        <v>26800000</v>
      </c>
      <c r="O269" s="74">
        <v>73479000</v>
      </c>
      <c r="P269" s="75"/>
      <c r="Q269" s="67" t="s">
        <v>196</v>
      </c>
      <c r="R269" s="67" t="s">
        <v>1550</v>
      </c>
      <c r="S269" s="67" t="s">
        <v>649</v>
      </c>
      <c r="T269" s="68" t="s">
        <v>24</v>
      </c>
      <c r="U269" s="68"/>
      <c r="V269" s="67"/>
      <c r="W269" s="109"/>
    </row>
    <row r="270" spans="2:23" s="99" customFormat="1" ht="17.25" customHeight="1">
      <c r="B270" s="67">
        <v>2026</v>
      </c>
      <c r="C270" s="67">
        <v>4</v>
      </c>
      <c r="D270" s="67" t="s">
        <v>14</v>
      </c>
      <c r="E270" s="67" t="s">
        <v>3089</v>
      </c>
      <c r="F270" s="78" t="s">
        <v>48</v>
      </c>
      <c r="G270" s="67" t="s">
        <v>39</v>
      </c>
      <c r="H270" s="67" t="s">
        <v>51</v>
      </c>
      <c r="I270" s="68" t="s">
        <v>1685</v>
      </c>
      <c r="J270" s="74">
        <v>40039000</v>
      </c>
      <c r="K270" s="74">
        <v>0</v>
      </c>
      <c r="L270" s="74">
        <v>0</v>
      </c>
      <c r="M270" s="72">
        <f t="shared" si="25"/>
        <v>40039000</v>
      </c>
      <c r="N270" s="74">
        <v>12012000</v>
      </c>
      <c r="O270" s="74">
        <v>28027000</v>
      </c>
      <c r="P270" s="75"/>
      <c r="Q270" s="67" t="s">
        <v>196</v>
      </c>
      <c r="R270" s="67" t="s">
        <v>1550</v>
      </c>
      <c r="S270" s="67" t="s">
        <v>649</v>
      </c>
      <c r="T270" s="68" t="s">
        <v>24</v>
      </c>
      <c r="U270" s="68"/>
      <c r="V270" s="67"/>
      <c r="W270" s="109"/>
    </row>
    <row r="271" spans="2:23" s="99" customFormat="1" ht="17.25" customHeight="1">
      <c r="B271" s="67">
        <v>2026</v>
      </c>
      <c r="C271" s="67">
        <v>4</v>
      </c>
      <c r="D271" s="67" t="s">
        <v>14</v>
      </c>
      <c r="E271" s="67" t="s">
        <v>3090</v>
      </c>
      <c r="F271" s="78" t="s">
        <v>48</v>
      </c>
      <c r="G271" s="67" t="s">
        <v>16</v>
      </c>
      <c r="H271" s="67" t="s">
        <v>50</v>
      </c>
      <c r="I271" s="68" t="s">
        <v>1685</v>
      </c>
      <c r="J271" s="74">
        <v>2648005000</v>
      </c>
      <c r="K271" s="74">
        <v>1206739000</v>
      </c>
      <c r="L271" s="74">
        <v>0</v>
      </c>
      <c r="M271" s="72">
        <f t="shared" si="25"/>
        <v>3854744000</v>
      </c>
      <c r="N271" s="74">
        <v>317979000</v>
      </c>
      <c r="O271" s="74">
        <v>317979000</v>
      </c>
      <c r="P271" s="75"/>
      <c r="Q271" s="67" t="s">
        <v>196</v>
      </c>
      <c r="R271" s="67" t="s">
        <v>523</v>
      </c>
      <c r="S271" s="67" t="s">
        <v>524</v>
      </c>
      <c r="T271" s="68" t="s">
        <v>24</v>
      </c>
      <c r="U271" s="68"/>
      <c r="V271" s="67"/>
      <c r="W271" s="109"/>
    </row>
    <row r="272" spans="2:23" s="99" customFormat="1" ht="17.25" customHeight="1">
      <c r="B272" s="67">
        <v>2026</v>
      </c>
      <c r="C272" s="67">
        <v>6</v>
      </c>
      <c r="D272" s="67" t="s">
        <v>2007</v>
      </c>
      <c r="E272" s="67" t="s">
        <v>3091</v>
      </c>
      <c r="F272" s="78" t="s">
        <v>3092</v>
      </c>
      <c r="G272" s="67" t="s">
        <v>1860</v>
      </c>
      <c r="H272" s="67" t="s">
        <v>2618</v>
      </c>
      <c r="I272" s="68" t="s">
        <v>1688</v>
      </c>
      <c r="J272" s="74">
        <v>53105000</v>
      </c>
      <c r="K272" s="74"/>
      <c r="L272" s="74"/>
      <c r="M272" s="72">
        <f t="shared" si="25"/>
        <v>53105000</v>
      </c>
      <c r="N272" s="74"/>
      <c r="O272" s="74"/>
      <c r="P272" s="75"/>
      <c r="Q272" s="67" t="s">
        <v>3093</v>
      </c>
      <c r="R272" s="67" t="s">
        <v>1129</v>
      </c>
      <c r="S272" s="67" t="s">
        <v>650</v>
      </c>
      <c r="T272" s="68" t="s">
        <v>1829</v>
      </c>
      <c r="U272" s="68"/>
      <c r="V272" s="67"/>
      <c r="W272" s="109"/>
    </row>
    <row r="273" spans="2:23" s="99" customFormat="1" ht="17.25" customHeight="1">
      <c r="B273" s="67">
        <v>2026</v>
      </c>
      <c r="C273" s="67">
        <v>5</v>
      </c>
      <c r="D273" s="67" t="s">
        <v>14</v>
      </c>
      <c r="E273" s="67" t="s">
        <v>3094</v>
      </c>
      <c r="F273" s="78" t="s">
        <v>48</v>
      </c>
      <c r="G273" s="67" t="s">
        <v>68</v>
      </c>
      <c r="H273" s="67" t="s">
        <v>50</v>
      </c>
      <c r="I273" s="68" t="s">
        <v>1685</v>
      </c>
      <c r="J273" s="74">
        <v>2200000000</v>
      </c>
      <c r="K273" s="74">
        <v>10000000</v>
      </c>
      <c r="L273" s="74">
        <v>0</v>
      </c>
      <c r="M273" s="72">
        <f t="shared" si="25"/>
        <v>2210000000</v>
      </c>
      <c r="N273" s="74">
        <v>500000000</v>
      </c>
      <c r="O273" s="74">
        <v>1540000000</v>
      </c>
      <c r="P273" s="75"/>
      <c r="Q273" s="67" t="s">
        <v>424</v>
      </c>
      <c r="R273" s="67" t="s">
        <v>426</v>
      </c>
      <c r="S273" s="67" t="s">
        <v>3095</v>
      </c>
      <c r="T273" s="68" t="s">
        <v>24</v>
      </c>
      <c r="U273" s="68"/>
      <c r="V273" s="67"/>
      <c r="W273" s="109"/>
    </row>
    <row r="274" spans="2:23" s="99" customFormat="1" ht="17.25" customHeight="1">
      <c r="B274" s="67">
        <v>2026</v>
      </c>
      <c r="C274" s="67">
        <v>5</v>
      </c>
      <c r="D274" s="67" t="s">
        <v>14</v>
      </c>
      <c r="E274" s="67" t="s">
        <v>3096</v>
      </c>
      <c r="F274" s="78" t="s">
        <v>48</v>
      </c>
      <c r="G274" s="67" t="s">
        <v>37</v>
      </c>
      <c r="H274" s="67" t="s">
        <v>51</v>
      </c>
      <c r="I274" s="68" t="s">
        <v>1685</v>
      </c>
      <c r="J274" s="74">
        <v>180000000</v>
      </c>
      <c r="K274" s="74">
        <v>70000000</v>
      </c>
      <c r="L274" s="74">
        <v>0</v>
      </c>
      <c r="M274" s="72">
        <f t="shared" si="25"/>
        <v>250000000</v>
      </c>
      <c r="N274" s="74">
        <v>30000000</v>
      </c>
      <c r="O274" s="74">
        <v>125999999.99999999</v>
      </c>
      <c r="P274" s="75"/>
      <c r="Q274" s="67" t="s">
        <v>424</v>
      </c>
      <c r="R274" s="67" t="s">
        <v>426</v>
      </c>
      <c r="S274" s="67" t="s">
        <v>3095</v>
      </c>
      <c r="T274" s="68" t="s">
        <v>24</v>
      </c>
      <c r="U274" s="68"/>
      <c r="V274" s="67"/>
      <c r="W274" s="109"/>
    </row>
    <row r="275" spans="2:23" s="99" customFormat="1" ht="17.25" customHeight="1">
      <c r="B275" s="67">
        <v>2026</v>
      </c>
      <c r="C275" s="67">
        <v>5</v>
      </c>
      <c r="D275" s="67" t="s">
        <v>14</v>
      </c>
      <c r="E275" s="67" t="s">
        <v>3097</v>
      </c>
      <c r="F275" s="78" t="s">
        <v>48</v>
      </c>
      <c r="G275" s="67" t="s">
        <v>38</v>
      </c>
      <c r="H275" s="67" t="s">
        <v>51</v>
      </c>
      <c r="I275" s="68" t="s">
        <v>1685</v>
      </c>
      <c r="J275" s="74">
        <v>85000000</v>
      </c>
      <c r="K275" s="74">
        <v>30000000</v>
      </c>
      <c r="L275" s="74">
        <v>0</v>
      </c>
      <c r="M275" s="72">
        <f t="shared" si="25"/>
        <v>115000000</v>
      </c>
      <c r="N275" s="74">
        <v>15000000</v>
      </c>
      <c r="O275" s="74">
        <v>59499999.999999993</v>
      </c>
      <c r="P275" s="75"/>
      <c r="Q275" s="67" t="s">
        <v>424</v>
      </c>
      <c r="R275" s="67" t="s">
        <v>426</v>
      </c>
      <c r="S275" s="67" t="s">
        <v>3095</v>
      </c>
      <c r="T275" s="68" t="s">
        <v>24</v>
      </c>
      <c r="U275" s="68"/>
      <c r="V275" s="67"/>
      <c r="W275" s="109"/>
    </row>
    <row r="276" spans="2:23" s="99" customFormat="1" ht="17.25" customHeight="1">
      <c r="B276" s="67">
        <v>2026</v>
      </c>
      <c r="C276" s="67">
        <v>5</v>
      </c>
      <c r="D276" s="67" t="s">
        <v>14</v>
      </c>
      <c r="E276" s="67" t="s">
        <v>3098</v>
      </c>
      <c r="F276" s="78" t="s">
        <v>48</v>
      </c>
      <c r="G276" s="67" t="s">
        <v>39</v>
      </c>
      <c r="H276" s="67" t="s">
        <v>51</v>
      </c>
      <c r="I276" s="68" t="s">
        <v>1685</v>
      </c>
      <c r="J276" s="74">
        <v>38000000</v>
      </c>
      <c r="K276" s="74">
        <v>0</v>
      </c>
      <c r="L276" s="74"/>
      <c r="M276" s="72">
        <f t="shared" si="25"/>
        <v>38000000</v>
      </c>
      <c r="N276" s="74">
        <v>15000000</v>
      </c>
      <c r="O276" s="74">
        <v>26600000</v>
      </c>
      <c r="P276" s="75"/>
      <c r="Q276" s="67" t="s">
        <v>424</v>
      </c>
      <c r="R276" s="67" t="s">
        <v>426</v>
      </c>
      <c r="S276" s="67" t="s">
        <v>3095</v>
      </c>
      <c r="T276" s="68" t="s">
        <v>24</v>
      </c>
      <c r="U276" s="68"/>
      <c r="V276" s="67"/>
      <c r="W276" s="109"/>
    </row>
    <row r="277" spans="2:23" s="99" customFormat="1" ht="17.25" customHeight="1">
      <c r="B277" s="67">
        <v>2026</v>
      </c>
      <c r="C277" s="67">
        <v>5</v>
      </c>
      <c r="D277" s="67" t="s">
        <v>15</v>
      </c>
      <c r="E277" s="67" t="s">
        <v>3099</v>
      </c>
      <c r="F277" s="78" t="s">
        <v>48</v>
      </c>
      <c r="G277" s="67" t="s">
        <v>16</v>
      </c>
      <c r="H277" s="67" t="s">
        <v>51</v>
      </c>
      <c r="I277" s="68" t="s">
        <v>1685</v>
      </c>
      <c r="J277" s="74">
        <v>450000000</v>
      </c>
      <c r="K277" s="74">
        <v>120000000</v>
      </c>
      <c r="L277" s="74">
        <v>0</v>
      </c>
      <c r="M277" s="72">
        <f t="shared" si="25"/>
        <v>570000000</v>
      </c>
      <c r="N277" s="74">
        <v>450000000</v>
      </c>
      <c r="O277" s="74">
        <v>225000000</v>
      </c>
      <c r="P277" s="75"/>
      <c r="Q277" s="67" t="s">
        <v>575</v>
      </c>
      <c r="R277" s="67" t="s">
        <v>586</v>
      </c>
      <c r="S277" s="67" t="s">
        <v>1109</v>
      </c>
      <c r="T277" s="68" t="s">
        <v>44</v>
      </c>
      <c r="U277" s="68"/>
      <c r="V277" s="67"/>
      <c r="W277" s="109"/>
    </row>
    <row r="278" spans="2:23" s="99" customFormat="1" ht="17.25" customHeight="1">
      <c r="B278" s="56">
        <v>2026</v>
      </c>
      <c r="C278" s="67">
        <v>5</v>
      </c>
      <c r="D278" s="67" t="s">
        <v>15</v>
      </c>
      <c r="E278" s="67" t="s">
        <v>3100</v>
      </c>
      <c r="F278" s="78" t="s">
        <v>48</v>
      </c>
      <c r="G278" s="67" t="s">
        <v>37</v>
      </c>
      <c r="H278" s="67" t="s">
        <v>51</v>
      </c>
      <c r="I278" s="69" t="s">
        <v>1685</v>
      </c>
      <c r="J278" s="74">
        <v>48400000</v>
      </c>
      <c r="K278" s="74">
        <v>48490000</v>
      </c>
      <c r="L278" s="74">
        <v>0</v>
      </c>
      <c r="M278" s="72">
        <f t="shared" si="25"/>
        <v>96890000</v>
      </c>
      <c r="N278" s="74">
        <v>48400000</v>
      </c>
      <c r="O278" s="74">
        <v>42631600</v>
      </c>
      <c r="P278" s="75"/>
      <c r="Q278" s="67" t="s">
        <v>575</v>
      </c>
      <c r="R278" s="67" t="s">
        <v>1130</v>
      </c>
      <c r="S278" s="67" t="s">
        <v>1131</v>
      </c>
      <c r="T278" s="68" t="s">
        <v>24</v>
      </c>
      <c r="U278" s="68"/>
      <c r="V278" s="67"/>
      <c r="W278" s="109"/>
    </row>
    <row r="279" spans="2:23" s="99" customFormat="1" ht="17.25" customHeight="1">
      <c r="B279" s="56">
        <v>2026</v>
      </c>
      <c r="C279" s="67">
        <v>4</v>
      </c>
      <c r="D279" s="67" t="s">
        <v>14</v>
      </c>
      <c r="E279" s="67" t="s">
        <v>1075</v>
      </c>
      <c r="F279" s="78" t="s">
        <v>48</v>
      </c>
      <c r="G279" s="67" t="s">
        <v>16</v>
      </c>
      <c r="H279" s="67" t="s">
        <v>50</v>
      </c>
      <c r="I279" s="69" t="s">
        <v>1685</v>
      </c>
      <c r="J279" s="74">
        <v>600000000</v>
      </c>
      <c r="K279" s="74"/>
      <c r="L279" s="74"/>
      <c r="M279" s="72">
        <f t="shared" si="25"/>
        <v>600000000</v>
      </c>
      <c r="N279" s="74">
        <v>600000000</v>
      </c>
      <c r="O279" s="74">
        <v>600000000</v>
      </c>
      <c r="P279" s="75"/>
      <c r="Q279" s="67" t="s">
        <v>427</v>
      </c>
      <c r="R279" s="67" t="s">
        <v>1175</v>
      </c>
      <c r="S279" s="67" t="s">
        <v>1176</v>
      </c>
      <c r="T279" s="68" t="s">
        <v>24</v>
      </c>
      <c r="U279" s="68"/>
      <c r="V279" s="67"/>
      <c r="W279" s="109"/>
    </row>
    <row r="280" spans="2:23" s="99" customFormat="1" ht="17.25" customHeight="1">
      <c r="B280" s="69">
        <v>2026</v>
      </c>
      <c r="C280" s="68">
        <v>4</v>
      </c>
      <c r="D280" s="68" t="s">
        <v>15</v>
      </c>
      <c r="E280" s="67" t="s">
        <v>1076</v>
      </c>
      <c r="F280" s="78" t="s">
        <v>48</v>
      </c>
      <c r="G280" s="67" t="s">
        <v>16</v>
      </c>
      <c r="H280" s="67" t="s">
        <v>50</v>
      </c>
      <c r="I280" s="69" t="s">
        <v>1685</v>
      </c>
      <c r="J280" s="74">
        <v>400000000</v>
      </c>
      <c r="K280" s="74"/>
      <c r="L280" s="74"/>
      <c r="M280" s="72">
        <f t="shared" si="25"/>
        <v>400000000</v>
      </c>
      <c r="N280" s="74">
        <v>400000000</v>
      </c>
      <c r="O280" s="74">
        <v>400000000</v>
      </c>
      <c r="P280" s="75"/>
      <c r="Q280" s="67" t="s">
        <v>427</v>
      </c>
      <c r="R280" s="67" t="s">
        <v>1175</v>
      </c>
      <c r="S280" s="67" t="s">
        <v>1176</v>
      </c>
      <c r="T280" s="68" t="s">
        <v>24</v>
      </c>
      <c r="U280" s="68"/>
      <c r="V280" s="67"/>
      <c r="W280" s="109"/>
    </row>
    <row r="281" spans="2:23" s="99" customFormat="1" ht="17.25" customHeight="1">
      <c r="B281" s="69">
        <v>2026</v>
      </c>
      <c r="C281" s="68">
        <v>4</v>
      </c>
      <c r="D281" s="68" t="s">
        <v>15</v>
      </c>
      <c r="E281" s="67" t="s">
        <v>1077</v>
      </c>
      <c r="F281" s="78" t="s">
        <v>48</v>
      </c>
      <c r="G281" s="67" t="s">
        <v>16</v>
      </c>
      <c r="H281" s="67" t="s">
        <v>50</v>
      </c>
      <c r="I281" s="69" t="s">
        <v>1685</v>
      </c>
      <c r="J281" s="74">
        <v>1000000000</v>
      </c>
      <c r="K281" s="74"/>
      <c r="L281" s="74"/>
      <c r="M281" s="72">
        <f t="shared" si="25"/>
        <v>1000000000</v>
      </c>
      <c r="N281" s="74">
        <v>1000000000</v>
      </c>
      <c r="O281" s="74">
        <v>1000000000</v>
      </c>
      <c r="P281" s="75"/>
      <c r="Q281" s="67" t="s">
        <v>427</v>
      </c>
      <c r="R281" s="67" t="s">
        <v>1175</v>
      </c>
      <c r="S281" s="67" t="s">
        <v>1176</v>
      </c>
      <c r="T281" s="68" t="s">
        <v>24</v>
      </c>
      <c r="U281" s="68"/>
      <c r="V281" s="67"/>
      <c r="W281" s="109"/>
    </row>
    <row r="282" spans="2:23" s="99" customFormat="1" ht="17.25" customHeight="1">
      <c r="B282" s="69">
        <v>2026</v>
      </c>
      <c r="C282" s="68">
        <v>4</v>
      </c>
      <c r="D282" s="68" t="s">
        <v>15</v>
      </c>
      <c r="E282" s="67" t="s">
        <v>1078</v>
      </c>
      <c r="F282" s="78" t="s">
        <v>48</v>
      </c>
      <c r="G282" s="67" t="s">
        <v>68</v>
      </c>
      <c r="H282" s="67" t="s">
        <v>50</v>
      </c>
      <c r="I282" s="69" t="s">
        <v>1685</v>
      </c>
      <c r="J282" s="74">
        <v>930000000</v>
      </c>
      <c r="K282" s="74">
        <v>250000000</v>
      </c>
      <c r="L282" s="74">
        <v>5000000</v>
      </c>
      <c r="M282" s="72">
        <f t="shared" si="25"/>
        <v>1185000000</v>
      </c>
      <c r="N282" s="74">
        <v>500000000</v>
      </c>
      <c r="O282" s="74">
        <v>829500000</v>
      </c>
      <c r="P282" s="75"/>
      <c r="Q282" s="67" t="s">
        <v>427</v>
      </c>
      <c r="R282" s="67" t="s">
        <v>601</v>
      </c>
      <c r="S282" s="67" t="s">
        <v>600</v>
      </c>
      <c r="T282" s="68" t="s">
        <v>24</v>
      </c>
      <c r="U282" s="68"/>
      <c r="V282" s="67"/>
      <c r="W282" s="109"/>
    </row>
    <row r="283" spans="2:23" s="99" customFormat="1" ht="17.25" customHeight="1">
      <c r="B283" s="56">
        <v>2026</v>
      </c>
      <c r="C283" s="67">
        <v>4</v>
      </c>
      <c r="D283" s="67" t="s">
        <v>14</v>
      </c>
      <c r="E283" s="67" t="s">
        <v>1079</v>
      </c>
      <c r="F283" s="78" t="s">
        <v>48</v>
      </c>
      <c r="G283" s="67" t="s">
        <v>68</v>
      </c>
      <c r="H283" s="67" t="s">
        <v>50</v>
      </c>
      <c r="I283" s="69" t="s">
        <v>1685</v>
      </c>
      <c r="J283" s="74">
        <v>930000000</v>
      </c>
      <c r="K283" s="74">
        <v>250000000</v>
      </c>
      <c r="L283" s="74">
        <v>5000000</v>
      </c>
      <c r="M283" s="72">
        <f t="shared" si="25"/>
        <v>1185000000</v>
      </c>
      <c r="N283" s="74">
        <v>500000000</v>
      </c>
      <c r="O283" s="74">
        <v>829500000</v>
      </c>
      <c r="P283" s="75"/>
      <c r="Q283" s="67" t="s">
        <v>427</v>
      </c>
      <c r="R283" s="67" t="s">
        <v>428</v>
      </c>
      <c r="S283" s="67" t="s">
        <v>1110</v>
      </c>
      <c r="T283" s="68" t="s">
        <v>24</v>
      </c>
      <c r="U283" s="68"/>
      <c r="V283" s="67"/>
      <c r="W283" s="109"/>
    </row>
    <row r="284" spans="2:23" s="99" customFormat="1" ht="17.25" customHeight="1">
      <c r="B284" s="56">
        <v>2026</v>
      </c>
      <c r="C284" s="67">
        <v>4</v>
      </c>
      <c r="D284" s="67" t="s">
        <v>14</v>
      </c>
      <c r="E284" s="67" t="s">
        <v>3101</v>
      </c>
      <c r="F284" s="78" t="s">
        <v>72</v>
      </c>
      <c r="G284" s="67" t="s">
        <v>16</v>
      </c>
      <c r="H284" s="67" t="s">
        <v>52</v>
      </c>
      <c r="I284" s="69" t="s">
        <v>1687</v>
      </c>
      <c r="J284" s="74">
        <v>103411000</v>
      </c>
      <c r="K284" s="74">
        <v>8809000</v>
      </c>
      <c r="L284" s="74">
        <v>3162000</v>
      </c>
      <c r="M284" s="72">
        <f t="shared" si="25"/>
        <v>115382000</v>
      </c>
      <c r="N284" s="74">
        <v>82951000</v>
      </c>
      <c r="O284" s="74">
        <v>115832000</v>
      </c>
      <c r="P284" s="75"/>
      <c r="Q284" s="67" t="s">
        <v>3102</v>
      </c>
      <c r="R284" s="67" t="s">
        <v>3103</v>
      </c>
      <c r="S284" s="67" t="s">
        <v>3104</v>
      </c>
      <c r="T284" s="68" t="s">
        <v>24</v>
      </c>
      <c r="U284" s="68"/>
      <c r="V284" s="67" t="s">
        <v>399</v>
      </c>
      <c r="W284" s="109"/>
    </row>
    <row r="285" spans="2:23" s="99" customFormat="1" ht="17.25" customHeight="1">
      <c r="B285" s="56">
        <v>2026</v>
      </c>
      <c r="C285" s="67">
        <v>5</v>
      </c>
      <c r="D285" s="67" t="s">
        <v>14</v>
      </c>
      <c r="E285" s="68" t="s">
        <v>989</v>
      </c>
      <c r="F285" s="77" t="s">
        <v>48</v>
      </c>
      <c r="G285" s="68" t="s">
        <v>16</v>
      </c>
      <c r="H285" s="68" t="s">
        <v>50</v>
      </c>
      <c r="I285" s="69" t="s">
        <v>1685</v>
      </c>
      <c r="J285" s="29">
        <v>2000000000</v>
      </c>
      <c r="K285" s="29">
        <v>0</v>
      </c>
      <c r="L285" s="29">
        <v>0</v>
      </c>
      <c r="M285" s="72">
        <f t="shared" si="25"/>
        <v>2000000000</v>
      </c>
      <c r="N285" s="29">
        <v>2000000000</v>
      </c>
      <c r="O285" s="29">
        <v>2000000000</v>
      </c>
      <c r="P285" s="80"/>
      <c r="Q285" s="68" t="s">
        <v>431</v>
      </c>
      <c r="R285" s="68" t="s">
        <v>96</v>
      </c>
      <c r="S285" s="68" t="s">
        <v>656</v>
      </c>
      <c r="T285" s="68" t="s">
        <v>24</v>
      </c>
      <c r="U285" s="68"/>
      <c r="V285" s="67"/>
      <c r="W285" s="109"/>
    </row>
    <row r="286" spans="2:23" s="99" customFormat="1" ht="17.25" customHeight="1">
      <c r="B286" s="56">
        <v>2026</v>
      </c>
      <c r="C286" s="67">
        <v>5</v>
      </c>
      <c r="D286" s="67" t="s">
        <v>15</v>
      </c>
      <c r="E286" s="68" t="s">
        <v>990</v>
      </c>
      <c r="F286" s="77" t="s">
        <v>48</v>
      </c>
      <c r="G286" s="68" t="s">
        <v>16</v>
      </c>
      <c r="H286" s="68" t="s">
        <v>50</v>
      </c>
      <c r="I286" s="69" t="s">
        <v>1685</v>
      </c>
      <c r="J286" s="29">
        <v>800000000</v>
      </c>
      <c r="K286" s="29">
        <v>0</v>
      </c>
      <c r="L286" s="29">
        <v>0</v>
      </c>
      <c r="M286" s="72">
        <f t="shared" si="25"/>
        <v>800000000</v>
      </c>
      <c r="N286" s="29">
        <v>800000000</v>
      </c>
      <c r="O286" s="29">
        <v>800000000</v>
      </c>
      <c r="P286" s="80"/>
      <c r="Q286" s="68" t="s">
        <v>431</v>
      </c>
      <c r="R286" s="68" t="s">
        <v>1111</v>
      </c>
      <c r="S286" s="68" t="s">
        <v>433</v>
      </c>
      <c r="T286" s="68" t="s">
        <v>24</v>
      </c>
      <c r="U286" s="68"/>
      <c r="V286" s="67"/>
      <c r="W286" s="109"/>
    </row>
    <row r="287" spans="2:23" s="99" customFormat="1" ht="17.25" customHeight="1">
      <c r="B287" s="56">
        <v>2026</v>
      </c>
      <c r="C287" s="67">
        <v>6</v>
      </c>
      <c r="D287" s="67" t="s">
        <v>15</v>
      </c>
      <c r="E287" s="68" t="s">
        <v>991</v>
      </c>
      <c r="F287" s="77" t="s">
        <v>48</v>
      </c>
      <c r="G287" s="68" t="s">
        <v>16</v>
      </c>
      <c r="H287" s="68" t="s">
        <v>50</v>
      </c>
      <c r="I287" s="69" t="s">
        <v>1685</v>
      </c>
      <c r="J287" s="29">
        <v>800000000</v>
      </c>
      <c r="K287" s="29">
        <v>0</v>
      </c>
      <c r="L287" s="29">
        <v>0</v>
      </c>
      <c r="M287" s="72">
        <f t="shared" si="25"/>
        <v>800000000</v>
      </c>
      <c r="N287" s="29">
        <v>800000000</v>
      </c>
      <c r="O287" s="29">
        <v>800000000</v>
      </c>
      <c r="P287" s="80"/>
      <c r="Q287" s="68" t="s">
        <v>431</v>
      </c>
      <c r="R287" s="68" t="s">
        <v>1112</v>
      </c>
      <c r="S287" s="68" t="s">
        <v>432</v>
      </c>
      <c r="T287" s="68" t="s">
        <v>24</v>
      </c>
      <c r="U287" s="68"/>
      <c r="V287" s="67"/>
      <c r="W287" s="109"/>
    </row>
    <row r="288" spans="2:23" s="99" customFormat="1" ht="17.25" customHeight="1">
      <c r="B288" s="56">
        <v>2026</v>
      </c>
      <c r="C288" s="56">
        <v>4</v>
      </c>
      <c r="D288" s="56" t="s">
        <v>14</v>
      </c>
      <c r="E288" s="56" t="s">
        <v>3105</v>
      </c>
      <c r="F288" s="71" t="s">
        <v>48</v>
      </c>
      <c r="G288" s="56" t="s">
        <v>16</v>
      </c>
      <c r="H288" s="56" t="s">
        <v>51</v>
      </c>
      <c r="I288" s="69" t="s">
        <v>1685</v>
      </c>
      <c r="J288" s="72">
        <v>2140132000</v>
      </c>
      <c r="K288" s="72">
        <v>611169000</v>
      </c>
      <c r="L288" s="72">
        <v>107030000</v>
      </c>
      <c r="M288" s="72">
        <f t="shared" si="25"/>
        <v>2858331000</v>
      </c>
      <c r="N288" s="72">
        <v>439620000</v>
      </c>
      <c r="O288" s="72">
        <v>212851000</v>
      </c>
      <c r="P288" s="73"/>
      <c r="Q288" s="56" t="s">
        <v>263</v>
      </c>
      <c r="R288" s="56" t="s">
        <v>3106</v>
      </c>
      <c r="S288" s="56" t="s">
        <v>1132</v>
      </c>
      <c r="T288" s="69" t="s">
        <v>24</v>
      </c>
      <c r="U288" s="69"/>
      <c r="V288" s="56"/>
      <c r="W288" s="109"/>
    </row>
    <row r="289" spans="2:23" s="99" customFormat="1" ht="17.25" customHeight="1">
      <c r="B289" s="56">
        <v>2026</v>
      </c>
      <c r="C289" s="67">
        <v>4</v>
      </c>
      <c r="D289" s="67" t="s">
        <v>14</v>
      </c>
      <c r="E289" s="67" t="s">
        <v>3107</v>
      </c>
      <c r="F289" s="78" t="s">
        <v>48</v>
      </c>
      <c r="G289" s="67" t="s">
        <v>37</v>
      </c>
      <c r="H289" s="67" t="s">
        <v>51</v>
      </c>
      <c r="I289" s="69" t="s">
        <v>1685</v>
      </c>
      <c r="J289" s="74">
        <v>92130000</v>
      </c>
      <c r="K289" s="74">
        <v>2826000</v>
      </c>
      <c r="L289" s="74">
        <v>0</v>
      </c>
      <c r="M289" s="72">
        <f t="shared" si="25"/>
        <v>94956000</v>
      </c>
      <c r="N289" s="74">
        <v>94956000</v>
      </c>
      <c r="O289" s="74">
        <v>94956000</v>
      </c>
      <c r="P289" s="75"/>
      <c r="Q289" s="67" t="s">
        <v>263</v>
      </c>
      <c r="R289" s="67" t="s">
        <v>923</v>
      </c>
      <c r="S289" s="67" t="s">
        <v>924</v>
      </c>
      <c r="T289" s="68" t="s">
        <v>24</v>
      </c>
      <c r="U289" s="68"/>
      <c r="V289" s="67"/>
      <c r="W289" s="109"/>
    </row>
    <row r="290" spans="2:23" s="99" customFormat="1" ht="17.25" customHeight="1">
      <c r="B290" s="56">
        <v>2026</v>
      </c>
      <c r="C290" s="67">
        <v>4</v>
      </c>
      <c r="D290" s="67" t="s">
        <v>14</v>
      </c>
      <c r="E290" s="67" t="s">
        <v>3108</v>
      </c>
      <c r="F290" s="78" t="s">
        <v>48</v>
      </c>
      <c r="G290" s="67" t="s">
        <v>37</v>
      </c>
      <c r="H290" s="67" t="s">
        <v>52</v>
      </c>
      <c r="I290" s="69" t="s">
        <v>1686</v>
      </c>
      <c r="J290" s="74">
        <v>61315000</v>
      </c>
      <c r="K290" s="74">
        <v>0</v>
      </c>
      <c r="L290" s="74">
        <v>0</v>
      </c>
      <c r="M290" s="72">
        <f t="shared" si="25"/>
        <v>61315000</v>
      </c>
      <c r="N290" s="74">
        <v>61315000</v>
      </c>
      <c r="O290" s="74">
        <v>42920500</v>
      </c>
      <c r="P290" s="75"/>
      <c r="Q290" s="67" t="s">
        <v>222</v>
      </c>
      <c r="R290" s="67" t="s">
        <v>1220</v>
      </c>
      <c r="S290" s="67" t="s">
        <v>1221</v>
      </c>
      <c r="T290" s="68" t="s">
        <v>24</v>
      </c>
      <c r="U290" s="68"/>
      <c r="V290" s="67" t="s">
        <v>3109</v>
      </c>
      <c r="W290" s="109"/>
    </row>
    <row r="291" spans="2:23" s="99" customFormat="1" ht="17.25" customHeight="1">
      <c r="B291" s="56">
        <v>2026</v>
      </c>
      <c r="C291" s="67">
        <v>4</v>
      </c>
      <c r="D291" s="67" t="s">
        <v>14</v>
      </c>
      <c r="E291" s="67" t="s">
        <v>3110</v>
      </c>
      <c r="F291" s="78" t="s">
        <v>48</v>
      </c>
      <c r="G291" s="67" t="s">
        <v>16</v>
      </c>
      <c r="H291" s="67" t="s">
        <v>50</v>
      </c>
      <c r="I291" s="69" t="s">
        <v>1685</v>
      </c>
      <c r="J291" s="74">
        <v>4734877000</v>
      </c>
      <c r="K291" s="74">
        <v>0</v>
      </c>
      <c r="L291" s="74">
        <v>0</v>
      </c>
      <c r="M291" s="72">
        <f t="shared" si="25"/>
        <v>4734877000</v>
      </c>
      <c r="N291" s="74">
        <v>1230000000</v>
      </c>
      <c r="O291" s="74">
        <v>4734877000</v>
      </c>
      <c r="P291" s="75"/>
      <c r="Q291" s="67" t="s">
        <v>222</v>
      </c>
      <c r="R291" s="67" t="s">
        <v>518</v>
      </c>
      <c r="S291" s="67" t="s">
        <v>1219</v>
      </c>
      <c r="T291" s="68" t="s">
        <v>24</v>
      </c>
      <c r="U291" s="68"/>
      <c r="V291" s="67"/>
      <c r="W291" s="109"/>
    </row>
    <row r="292" spans="2:23" s="99" customFormat="1" ht="17.25" customHeight="1">
      <c r="B292" s="56">
        <v>2026</v>
      </c>
      <c r="C292" s="67">
        <v>4</v>
      </c>
      <c r="D292" s="67" t="s">
        <v>14</v>
      </c>
      <c r="E292" s="67" t="s">
        <v>3111</v>
      </c>
      <c r="F292" s="78" t="s">
        <v>48</v>
      </c>
      <c r="G292" s="67" t="s">
        <v>16</v>
      </c>
      <c r="H292" s="67" t="s">
        <v>50</v>
      </c>
      <c r="I292" s="69" t="s">
        <v>1685</v>
      </c>
      <c r="J292" s="72">
        <v>7050000000</v>
      </c>
      <c r="K292" s="72" t="s">
        <v>86</v>
      </c>
      <c r="L292" s="72" t="s">
        <v>86</v>
      </c>
      <c r="M292" s="72">
        <f t="shared" si="25"/>
        <v>7050000000</v>
      </c>
      <c r="N292" s="72">
        <v>7050000000</v>
      </c>
      <c r="O292" s="72">
        <v>7050000000</v>
      </c>
      <c r="P292" s="73"/>
      <c r="Q292" s="56" t="s">
        <v>658</v>
      </c>
      <c r="R292" s="56" t="s">
        <v>3112</v>
      </c>
      <c r="S292" s="67" t="s">
        <v>484</v>
      </c>
      <c r="T292" s="69" t="s">
        <v>24</v>
      </c>
      <c r="U292" s="69"/>
      <c r="V292" s="56"/>
      <c r="W292" s="109"/>
    </row>
    <row r="293" spans="2:23" s="99" customFormat="1" ht="17.25" customHeight="1">
      <c r="B293" s="56">
        <v>2026</v>
      </c>
      <c r="C293" s="67">
        <v>4</v>
      </c>
      <c r="D293" s="67" t="s">
        <v>14</v>
      </c>
      <c r="E293" s="67" t="s">
        <v>3113</v>
      </c>
      <c r="F293" s="78" t="s">
        <v>3092</v>
      </c>
      <c r="G293" s="67" t="s">
        <v>1933</v>
      </c>
      <c r="H293" s="67" t="s">
        <v>52</v>
      </c>
      <c r="I293" s="69" t="s">
        <v>1687</v>
      </c>
      <c r="J293" s="72">
        <v>20000000</v>
      </c>
      <c r="K293" s="72">
        <v>5000000</v>
      </c>
      <c r="L293" s="72">
        <v>5000000</v>
      </c>
      <c r="M293" s="72">
        <f t="shared" si="25"/>
        <v>30000000</v>
      </c>
      <c r="N293" s="72"/>
      <c r="O293" s="72"/>
      <c r="P293" s="73"/>
      <c r="Q293" s="56" t="s">
        <v>3114</v>
      </c>
      <c r="R293" s="56" t="s">
        <v>3115</v>
      </c>
      <c r="S293" s="67" t="s">
        <v>3116</v>
      </c>
      <c r="T293" s="69" t="s">
        <v>24</v>
      </c>
      <c r="U293" s="69"/>
      <c r="V293" s="56" t="s">
        <v>63</v>
      </c>
      <c r="W293" s="109"/>
    </row>
    <row r="294" spans="2:23" s="99" customFormat="1" ht="17.25" customHeight="1">
      <c r="B294" s="56">
        <v>2026</v>
      </c>
      <c r="C294" s="67">
        <v>5</v>
      </c>
      <c r="D294" s="67" t="s">
        <v>14</v>
      </c>
      <c r="E294" s="67" t="s">
        <v>3117</v>
      </c>
      <c r="F294" s="78" t="s">
        <v>3092</v>
      </c>
      <c r="G294" s="67" t="s">
        <v>1933</v>
      </c>
      <c r="H294" s="67" t="s">
        <v>52</v>
      </c>
      <c r="I294" s="69" t="s">
        <v>1687</v>
      </c>
      <c r="J294" s="72">
        <v>20000000</v>
      </c>
      <c r="K294" s="72">
        <v>5000000</v>
      </c>
      <c r="L294" s="72">
        <v>5000000</v>
      </c>
      <c r="M294" s="72">
        <f t="shared" si="25"/>
        <v>30000000</v>
      </c>
      <c r="N294" s="72"/>
      <c r="O294" s="72"/>
      <c r="P294" s="73"/>
      <c r="Q294" s="56" t="s">
        <v>3114</v>
      </c>
      <c r="R294" s="56" t="s">
        <v>3115</v>
      </c>
      <c r="S294" s="67" t="s">
        <v>3116</v>
      </c>
      <c r="T294" s="69" t="s">
        <v>24</v>
      </c>
      <c r="U294" s="69"/>
      <c r="V294" s="56" t="s">
        <v>63</v>
      </c>
      <c r="W294" s="109"/>
    </row>
    <row r="295" spans="2:23" s="99" customFormat="1" ht="17.25" customHeight="1">
      <c r="B295" s="56">
        <v>2026</v>
      </c>
      <c r="C295" s="56">
        <v>5</v>
      </c>
      <c r="D295" s="56" t="s">
        <v>14</v>
      </c>
      <c r="E295" s="56" t="s">
        <v>3118</v>
      </c>
      <c r="F295" s="71" t="s">
        <v>3092</v>
      </c>
      <c r="G295" s="56" t="s">
        <v>1933</v>
      </c>
      <c r="H295" s="56" t="s">
        <v>52</v>
      </c>
      <c r="I295" s="69" t="s">
        <v>1687</v>
      </c>
      <c r="J295" s="72">
        <v>20000000</v>
      </c>
      <c r="K295" s="72">
        <v>5000000</v>
      </c>
      <c r="L295" s="72">
        <v>5000000</v>
      </c>
      <c r="M295" s="72">
        <f t="shared" si="25"/>
        <v>30000000</v>
      </c>
      <c r="N295" s="72"/>
      <c r="O295" s="72"/>
      <c r="P295" s="73"/>
      <c r="Q295" s="56" t="s">
        <v>3114</v>
      </c>
      <c r="R295" s="56" t="s">
        <v>3115</v>
      </c>
      <c r="S295" s="56" t="s">
        <v>3116</v>
      </c>
      <c r="T295" s="69" t="s">
        <v>24</v>
      </c>
      <c r="U295" s="69"/>
      <c r="V295" s="56" t="s">
        <v>63</v>
      </c>
      <c r="W295" s="109"/>
    </row>
    <row r="296" spans="2:23" s="99" customFormat="1" ht="17.25" customHeight="1">
      <c r="B296" s="56">
        <v>2026</v>
      </c>
      <c r="C296" s="56">
        <v>5</v>
      </c>
      <c r="D296" s="56" t="s">
        <v>14</v>
      </c>
      <c r="E296" s="56" t="s">
        <v>3119</v>
      </c>
      <c r="F296" s="71" t="s">
        <v>3092</v>
      </c>
      <c r="G296" s="56" t="s">
        <v>1933</v>
      </c>
      <c r="H296" s="56" t="s">
        <v>52</v>
      </c>
      <c r="I296" s="69" t="s">
        <v>1687</v>
      </c>
      <c r="J296" s="72">
        <v>20000000</v>
      </c>
      <c r="K296" s="72">
        <v>5000000</v>
      </c>
      <c r="L296" s="72">
        <v>5000000</v>
      </c>
      <c r="M296" s="72">
        <f t="shared" si="25"/>
        <v>30000000</v>
      </c>
      <c r="N296" s="72"/>
      <c r="O296" s="72"/>
      <c r="P296" s="73"/>
      <c r="Q296" s="56" t="s">
        <v>3114</v>
      </c>
      <c r="R296" s="56" t="s">
        <v>3115</v>
      </c>
      <c r="S296" s="56" t="s">
        <v>3116</v>
      </c>
      <c r="T296" s="69" t="s">
        <v>24</v>
      </c>
      <c r="U296" s="69"/>
      <c r="V296" s="56" t="s">
        <v>63</v>
      </c>
      <c r="W296" s="109"/>
    </row>
    <row r="297" spans="2:23" s="99" customFormat="1" ht="17.25" customHeight="1">
      <c r="B297" s="56">
        <v>2026</v>
      </c>
      <c r="C297" s="67">
        <v>4</v>
      </c>
      <c r="D297" s="67" t="s">
        <v>14</v>
      </c>
      <c r="E297" s="67" t="s">
        <v>3120</v>
      </c>
      <c r="F297" s="71" t="s">
        <v>3092</v>
      </c>
      <c r="G297" s="56" t="s">
        <v>1933</v>
      </c>
      <c r="H297" s="56" t="s">
        <v>52</v>
      </c>
      <c r="I297" s="69" t="s">
        <v>1687</v>
      </c>
      <c r="J297" s="74">
        <v>20000000</v>
      </c>
      <c r="K297" s="74">
        <v>15000000</v>
      </c>
      <c r="L297" s="74">
        <v>5000000</v>
      </c>
      <c r="M297" s="72">
        <f t="shared" si="25"/>
        <v>40000000</v>
      </c>
      <c r="N297" s="74"/>
      <c r="O297" s="74"/>
      <c r="P297" s="75"/>
      <c r="Q297" s="56" t="s">
        <v>3114</v>
      </c>
      <c r="R297" s="67" t="s">
        <v>3115</v>
      </c>
      <c r="S297" s="67" t="s">
        <v>3116</v>
      </c>
      <c r="T297" s="68" t="s">
        <v>24</v>
      </c>
      <c r="U297" s="68"/>
      <c r="V297" s="56" t="s">
        <v>63</v>
      </c>
      <c r="W297" s="109"/>
    </row>
    <row r="298" spans="2:23" s="99" customFormat="1" ht="17.25" customHeight="1">
      <c r="B298" s="56">
        <v>2026</v>
      </c>
      <c r="C298" s="67">
        <v>5</v>
      </c>
      <c r="D298" s="67" t="s">
        <v>14</v>
      </c>
      <c r="E298" s="67" t="s">
        <v>3121</v>
      </c>
      <c r="F298" s="71" t="s">
        <v>3092</v>
      </c>
      <c r="G298" s="56" t="s">
        <v>16</v>
      </c>
      <c r="H298" s="56" t="s">
        <v>52</v>
      </c>
      <c r="I298" s="69" t="s">
        <v>1687</v>
      </c>
      <c r="J298" s="74">
        <v>17948000</v>
      </c>
      <c r="K298" s="74">
        <v>24606000</v>
      </c>
      <c r="L298" s="74">
        <v>0</v>
      </c>
      <c r="M298" s="72">
        <f t="shared" si="25"/>
        <v>42554000</v>
      </c>
      <c r="N298" s="74">
        <v>17948000</v>
      </c>
      <c r="O298" s="74">
        <v>50000000</v>
      </c>
      <c r="P298" s="75"/>
      <c r="Q298" s="56" t="s">
        <v>3114</v>
      </c>
      <c r="R298" s="67" t="s">
        <v>3122</v>
      </c>
      <c r="S298" s="67" t="s">
        <v>3123</v>
      </c>
      <c r="T298" s="68" t="s">
        <v>24</v>
      </c>
      <c r="U298" s="68"/>
      <c r="V298" s="56" t="s">
        <v>63</v>
      </c>
      <c r="W298" s="109"/>
    </row>
    <row r="299" spans="2:23" s="99" customFormat="1" ht="17.25" customHeight="1">
      <c r="B299" s="56">
        <v>2026</v>
      </c>
      <c r="C299" s="67">
        <v>6</v>
      </c>
      <c r="D299" s="67" t="s">
        <v>14</v>
      </c>
      <c r="E299" s="67" t="s">
        <v>3124</v>
      </c>
      <c r="F299" s="79" t="s">
        <v>48</v>
      </c>
      <c r="G299" s="56" t="s">
        <v>68</v>
      </c>
      <c r="H299" s="56" t="s">
        <v>51</v>
      </c>
      <c r="I299" s="69" t="s">
        <v>51</v>
      </c>
      <c r="J299" s="74">
        <v>5045546000</v>
      </c>
      <c r="K299" s="74">
        <v>1753938000</v>
      </c>
      <c r="L299" s="74">
        <v>72036000</v>
      </c>
      <c r="M299" s="72">
        <f t="shared" si="25"/>
        <v>6871520000</v>
      </c>
      <c r="N299" s="74">
        <v>800000000</v>
      </c>
      <c r="O299" s="74">
        <v>800000000</v>
      </c>
      <c r="P299" s="75"/>
      <c r="Q299" s="56" t="s">
        <v>3114</v>
      </c>
      <c r="R299" s="68" t="s">
        <v>1154</v>
      </c>
      <c r="S299" s="68" t="s">
        <v>1155</v>
      </c>
      <c r="T299" s="68" t="s">
        <v>24</v>
      </c>
      <c r="U299" s="68"/>
      <c r="V299" s="67"/>
      <c r="W299" s="109"/>
    </row>
    <row r="300" spans="2:23" s="99" customFormat="1" ht="17.25" customHeight="1">
      <c r="B300" s="56">
        <v>2026</v>
      </c>
      <c r="C300" s="67">
        <v>6</v>
      </c>
      <c r="D300" s="67" t="s">
        <v>14</v>
      </c>
      <c r="E300" s="67" t="s">
        <v>3125</v>
      </c>
      <c r="F300" s="77" t="s">
        <v>48</v>
      </c>
      <c r="G300" s="67" t="s">
        <v>38</v>
      </c>
      <c r="H300" s="67" t="s">
        <v>52</v>
      </c>
      <c r="I300" s="69" t="s">
        <v>1687</v>
      </c>
      <c r="J300" s="74">
        <v>19080000</v>
      </c>
      <c r="K300" s="74">
        <v>18000000</v>
      </c>
      <c r="L300" s="74">
        <v>0</v>
      </c>
      <c r="M300" s="72">
        <f t="shared" si="25"/>
        <v>37080000</v>
      </c>
      <c r="N300" s="74">
        <v>19080000</v>
      </c>
      <c r="O300" s="74">
        <v>19080000</v>
      </c>
      <c r="P300" s="75"/>
      <c r="Q300" s="56" t="s">
        <v>3114</v>
      </c>
      <c r="R300" s="68" t="s">
        <v>1154</v>
      </c>
      <c r="S300" s="68" t="s">
        <v>1155</v>
      </c>
      <c r="T300" s="68" t="s">
        <v>24</v>
      </c>
      <c r="U300" s="68"/>
      <c r="V300" s="67" t="s">
        <v>63</v>
      </c>
      <c r="W300" s="109"/>
    </row>
    <row r="301" spans="2:23" s="99" customFormat="1" ht="17.25" customHeight="1">
      <c r="B301" s="56">
        <v>2026</v>
      </c>
      <c r="C301" s="67">
        <v>6</v>
      </c>
      <c r="D301" s="67" t="s">
        <v>14</v>
      </c>
      <c r="E301" s="67" t="s">
        <v>1025</v>
      </c>
      <c r="F301" s="78" t="s">
        <v>48</v>
      </c>
      <c r="G301" s="67" t="s">
        <v>17</v>
      </c>
      <c r="H301" s="67" t="s">
        <v>51</v>
      </c>
      <c r="I301" s="69" t="s">
        <v>1685</v>
      </c>
      <c r="J301" s="74">
        <v>2200000000</v>
      </c>
      <c r="K301" s="74">
        <v>650000000</v>
      </c>
      <c r="L301" s="74">
        <v>58000000</v>
      </c>
      <c r="M301" s="72">
        <f t="shared" si="25"/>
        <v>2908000000</v>
      </c>
      <c r="N301" s="74">
        <v>1800000000</v>
      </c>
      <c r="O301" s="74">
        <v>1800000000</v>
      </c>
      <c r="P301" s="75"/>
      <c r="Q301" s="56" t="s">
        <v>3126</v>
      </c>
      <c r="R301" s="67" t="s">
        <v>3127</v>
      </c>
      <c r="S301" s="67" t="s">
        <v>435</v>
      </c>
      <c r="T301" s="68" t="s">
        <v>24</v>
      </c>
      <c r="U301" s="68"/>
      <c r="V301" s="67"/>
      <c r="W301" s="109"/>
    </row>
    <row r="302" spans="2:23" s="99" customFormat="1" ht="17.25" customHeight="1">
      <c r="B302" s="56">
        <v>2026</v>
      </c>
      <c r="C302" s="67">
        <v>5</v>
      </c>
      <c r="D302" s="67" t="s">
        <v>14</v>
      </c>
      <c r="E302" s="67" t="s">
        <v>1026</v>
      </c>
      <c r="F302" s="78" t="s">
        <v>48</v>
      </c>
      <c r="G302" s="67" t="s">
        <v>17</v>
      </c>
      <c r="H302" s="67" t="s">
        <v>51</v>
      </c>
      <c r="I302" s="69" t="s">
        <v>1685</v>
      </c>
      <c r="J302" s="74">
        <v>1500000000</v>
      </c>
      <c r="K302" s="74">
        <v>450000000</v>
      </c>
      <c r="L302" s="74">
        <v>50000000</v>
      </c>
      <c r="M302" s="72">
        <f t="shared" si="25"/>
        <v>2000000000</v>
      </c>
      <c r="N302" s="74">
        <v>1300000000</v>
      </c>
      <c r="O302" s="74">
        <v>1300000000</v>
      </c>
      <c r="P302" s="75"/>
      <c r="Q302" s="56" t="s">
        <v>3126</v>
      </c>
      <c r="R302" s="67" t="s">
        <v>1154</v>
      </c>
      <c r="S302" s="67" t="s">
        <v>1155</v>
      </c>
      <c r="T302" s="68" t="s">
        <v>24</v>
      </c>
      <c r="U302" s="68"/>
      <c r="V302" s="67"/>
      <c r="W302" s="109"/>
    </row>
    <row r="303" spans="2:23" s="99" customFormat="1" ht="17.25" customHeight="1">
      <c r="B303" s="56">
        <v>2026</v>
      </c>
      <c r="C303" s="67">
        <v>5</v>
      </c>
      <c r="D303" s="67" t="s">
        <v>14</v>
      </c>
      <c r="E303" s="67" t="s">
        <v>1027</v>
      </c>
      <c r="F303" s="78" t="s">
        <v>48</v>
      </c>
      <c r="G303" s="67" t="s">
        <v>17</v>
      </c>
      <c r="H303" s="67" t="s">
        <v>51</v>
      </c>
      <c r="I303" s="69" t="s">
        <v>1685</v>
      </c>
      <c r="J303" s="74">
        <v>2214000000</v>
      </c>
      <c r="K303" s="74">
        <v>475000000</v>
      </c>
      <c r="L303" s="74">
        <v>50000000</v>
      </c>
      <c r="M303" s="72">
        <f t="shared" si="25"/>
        <v>2739000000</v>
      </c>
      <c r="N303" s="74">
        <v>1800000000</v>
      </c>
      <c r="O303" s="74">
        <v>1800000000</v>
      </c>
      <c r="P303" s="75"/>
      <c r="Q303" s="56" t="s">
        <v>3126</v>
      </c>
      <c r="R303" s="67" t="s">
        <v>660</v>
      </c>
      <c r="S303" s="67" t="s">
        <v>661</v>
      </c>
      <c r="T303" s="68" t="s">
        <v>24</v>
      </c>
      <c r="U303" s="68"/>
      <c r="V303" s="67"/>
      <c r="W303" s="109"/>
    </row>
    <row r="304" spans="2:23" s="99" customFormat="1" ht="17.25" customHeight="1">
      <c r="B304" s="56">
        <v>2026</v>
      </c>
      <c r="C304" s="67">
        <v>5</v>
      </c>
      <c r="D304" s="67" t="s">
        <v>14</v>
      </c>
      <c r="E304" s="67" t="s">
        <v>1028</v>
      </c>
      <c r="F304" s="78" t="s">
        <v>48</v>
      </c>
      <c r="G304" s="67" t="s">
        <v>37</v>
      </c>
      <c r="H304" s="67" t="s">
        <v>51</v>
      </c>
      <c r="I304" s="69" t="s">
        <v>1685</v>
      </c>
      <c r="J304" s="74">
        <v>403350000</v>
      </c>
      <c r="K304" s="74"/>
      <c r="L304" s="74"/>
      <c r="M304" s="72">
        <f t="shared" si="25"/>
        <v>403350000</v>
      </c>
      <c r="N304" s="74"/>
      <c r="O304" s="74"/>
      <c r="P304" s="75"/>
      <c r="Q304" s="56" t="s">
        <v>3126</v>
      </c>
      <c r="R304" s="67" t="s">
        <v>660</v>
      </c>
      <c r="S304" s="67" t="s">
        <v>661</v>
      </c>
      <c r="T304" s="68" t="s">
        <v>24</v>
      </c>
      <c r="U304" s="68"/>
      <c r="V304" s="67"/>
      <c r="W304" s="109"/>
    </row>
    <row r="305" spans="2:23" s="99" customFormat="1" ht="17.25" customHeight="1">
      <c r="B305" s="56">
        <v>2026</v>
      </c>
      <c r="C305" s="67">
        <v>4</v>
      </c>
      <c r="D305" s="67" t="s">
        <v>14</v>
      </c>
      <c r="E305" s="67" t="s">
        <v>1029</v>
      </c>
      <c r="F305" s="78" t="s">
        <v>48</v>
      </c>
      <c r="G305" s="67" t="s">
        <v>38</v>
      </c>
      <c r="H305" s="67" t="s">
        <v>51</v>
      </c>
      <c r="I305" s="69" t="s">
        <v>1685</v>
      </c>
      <c r="J305" s="74">
        <v>188230000</v>
      </c>
      <c r="K305" s="74"/>
      <c r="L305" s="74"/>
      <c r="M305" s="72">
        <f t="shared" si="25"/>
        <v>188230000</v>
      </c>
      <c r="N305" s="74"/>
      <c r="O305" s="74"/>
      <c r="P305" s="75"/>
      <c r="Q305" s="56" t="s">
        <v>3126</v>
      </c>
      <c r="R305" s="67" t="s">
        <v>660</v>
      </c>
      <c r="S305" s="67" t="s">
        <v>661</v>
      </c>
      <c r="T305" s="68" t="s">
        <v>24</v>
      </c>
      <c r="U305" s="68"/>
      <c r="V305" s="67"/>
      <c r="W305" s="109"/>
    </row>
    <row r="306" spans="2:23" s="99" customFormat="1" ht="17.25" customHeight="1">
      <c r="B306" s="56">
        <v>2026</v>
      </c>
      <c r="C306" s="67">
        <v>4</v>
      </c>
      <c r="D306" s="67" t="s">
        <v>14</v>
      </c>
      <c r="E306" s="67" t="s">
        <v>1030</v>
      </c>
      <c r="F306" s="78" t="s">
        <v>48</v>
      </c>
      <c r="G306" s="67" t="s">
        <v>39</v>
      </c>
      <c r="H306" s="67" t="s">
        <v>51</v>
      </c>
      <c r="I306" s="69" t="s">
        <v>1685</v>
      </c>
      <c r="J306" s="74">
        <v>242010000</v>
      </c>
      <c r="K306" s="74"/>
      <c r="L306" s="74"/>
      <c r="M306" s="72">
        <f t="shared" si="25"/>
        <v>242010000</v>
      </c>
      <c r="N306" s="74"/>
      <c r="O306" s="74"/>
      <c r="P306" s="75"/>
      <c r="Q306" s="67" t="s">
        <v>3126</v>
      </c>
      <c r="R306" s="67" t="s">
        <v>660</v>
      </c>
      <c r="S306" s="67" t="s">
        <v>661</v>
      </c>
      <c r="T306" s="68" t="s">
        <v>24</v>
      </c>
      <c r="U306" s="68"/>
      <c r="V306" s="67"/>
      <c r="W306" s="109"/>
    </row>
    <row r="307" spans="2:23" s="99" customFormat="1" ht="17.25" customHeight="1">
      <c r="B307" s="56">
        <v>2026</v>
      </c>
      <c r="C307" s="67">
        <v>4</v>
      </c>
      <c r="D307" s="67" t="s">
        <v>14</v>
      </c>
      <c r="E307" s="67" t="s">
        <v>1064</v>
      </c>
      <c r="F307" s="78" t="s">
        <v>48</v>
      </c>
      <c r="G307" s="67" t="s">
        <v>17</v>
      </c>
      <c r="H307" s="67" t="s">
        <v>51</v>
      </c>
      <c r="I307" s="69" t="s">
        <v>1685</v>
      </c>
      <c r="J307" s="74">
        <v>2273000000</v>
      </c>
      <c r="K307" s="74">
        <v>600000000</v>
      </c>
      <c r="L307" s="74">
        <v>60000000</v>
      </c>
      <c r="M307" s="72">
        <f t="shared" si="25"/>
        <v>2933000000</v>
      </c>
      <c r="N307" s="74">
        <v>1500000000</v>
      </c>
      <c r="O307" s="74">
        <v>1500000000</v>
      </c>
      <c r="P307" s="75"/>
      <c r="Q307" s="67" t="s">
        <v>197</v>
      </c>
      <c r="R307" s="67" t="s">
        <v>660</v>
      </c>
      <c r="S307" s="67" t="s">
        <v>661</v>
      </c>
      <c r="T307" s="68" t="s">
        <v>24</v>
      </c>
      <c r="U307" s="68"/>
      <c r="V307" s="67"/>
      <c r="W307" s="109"/>
    </row>
    <row r="308" spans="2:23" s="99" customFormat="1" ht="17.25" customHeight="1">
      <c r="B308" s="56">
        <v>2026</v>
      </c>
      <c r="C308" s="67">
        <v>4</v>
      </c>
      <c r="D308" s="67" t="s">
        <v>14</v>
      </c>
      <c r="E308" s="67" t="s">
        <v>1065</v>
      </c>
      <c r="F308" s="78" t="s">
        <v>48</v>
      </c>
      <c r="G308" s="67" t="s">
        <v>16</v>
      </c>
      <c r="H308" s="67" t="s">
        <v>51</v>
      </c>
      <c r="I308" s="69" t="s">
        <v>1688</v>
      </c>
      <c r="J308" s="74">
        <v>200000000</v>
      </c>
      <c r="K308" s="74"/>
      <c r="L308" s="74"/>
      <c r="M308" s="72">
        <f t="shared" si="25"/>
        <v>200000000</v>
      </c>
      <c r="N308" s="74">
        <v>200000000</v>
      </c>
      <c r="O308" s="74">
        <v>200000000</v>
      </c>
      <c r="P308" s="75"/>
      <c r="Q308" s="67" t="s">
        <v>436</v>
      </c>
      <c r="R308" s="67" t="s">
        <v>437</v>
      </c>
      <c r="S308" s="67" t="s">
        <v>438</v>
      </c>
      <c r="T308" s="68" t="s">
        <v>24</v>
      </c>
      <c r="U308" s="68"/>
      <c r="V308" s="67"/>
      <c r="W308" s="109"/>
    </row>
    <row r="309" spans="2:23" s="99" customFormat="1" ht="17.25" customHeight="1">
      <c r="B309" s="56">
        <v>2026</v>
      </c>
      <c r="C309" s="67">
        <v>4</v>
      </c>
      <c r="D309" s="67" t="s">
        <v>14</v>
      </c>
      <c r="E309" s="67" t="s">
        <v>3128</v>
      </c>
      <c r="F309" s="78" t="s">
        <v>48</v>
      </c>
      <c r="G309" s="67" t="s">
        <v>68</v>
      </c>
      <c r="H309" s="67" t="s">
        <v>50</v>
      </c>
      <c r="I309" s="69" t="s">
        <v>1685</v>
      </c>
      <c r="J309" s="74">
        <v>1421907194</v>
      </c>
      <c r="K309" s="74">
        <v>345843849</v>
      </c>
      <c r="L309" s="74">
        <v>69434</v>
      </c>
      <c r="M309" s="72">
        <f t="shared" si="25"/>
        <v>1767820477</v>
      </c>
      <c r="N309" s="74">
        <v>500000000</v>
      </c>
      <c r="O309" s="74">
        <v>650000000</v>
      </c>
      <c r="P309" s="75"/>
      <c r="Q309" s="67" t="s">
        <v>3129</v>
      </c>
      <c r="R309" s="67" t="s">
        <v>3130</v>
      </c>
      <c r="S309" s="67" t="s">
        <v>3131</v>
      </c>
      <c r="T309" s="68" t="s">
        <v>24</v>
      </c>
      <c r="U309" s="68"/>
      <c r="V309" s="67"/>
      <c r="W309" s="109"/>
    </row>
    <row r="310" spans="2:23" s="99" customFormat="1" ht="17.25" customHeight="1">
      <c r="B310" s="56">
        <v>2026</v>
      </c>
      <c r="C310" s="67">
        <v>4</v>
      </c>
      <c r="D310" s="67" t="s">
        <v>14</v>
      </c>
      <c r="E310" s="67" t="s">
        <v>3132</v>
      </c>
      <c r="F310" s="78" t="s">
        <v>48</v>
      </c>
      <c r="G310" s="67" t="s">
        <v>37</v>
      </c>
      <c r="H310" s="67" t="s">
        <v>50</v>
      </c>
      <c r="I310" s="69" t="s">
        <v>1685</v>
      </c>
      <c r="J310" s="74">
        <v>140151000</v>
      </c>
      <c r="K310" s="74">
        <v>186678000</v>
      </c>
      <c r="L310" s="74">
        <v>0</v>
      </c>
      <c r="M310" s="72">
        <f t="shared" si="25"/>
        <v>326829000</v>
      </c>
      <c r="N310" s="74">
        <v>50000000</v>
      </c>
      <c r="O310" s="74">
        <v>50000000</v>
      </c>
      <c r="P310" s="75"/>
      <c r="Q310" s="67" t="s">
        <v>3129</v>
      </c>
      <c r="R310" s="67" t="s">
        <v>3130</v>
      </c>
      <c r="S310" s="67" t="s">
        <v>3131</v>
      </c>
      <c r="T310" s="68" t="s">
        <v>24</v>
      </c>
      <c r="U310" s="68"/>
      <c r="V310" s="67"/>
      <c r="W310" s="109"/>
    </row>
    <row r="311" spans="2:23" s="99" customFormat="1" ht="17.25" customHeight="1">
      <c r="B311" s="56">
        <v>2026</v>
      </c>
      <c r="C311" s="67">
        <v>4</v>
      </c>
      <c r="D311" s="67" t="s">
        <v>14</v>
      </c>
      <c r="E311" s="67" t="s">
        <v>587</v>
      </c>
      <c r="F311" s="78" t="s">
        <v>48</v>
      </c>
      <c r="G311" s="67" t="s">
        <v>37</v>
      </c>
      <c r="H311" s="67" t="s">
        <v>50</v>
      </c>
      <c r="I311" s="69" t="s">
        <v>1685</v>
      </c>
      <c r="J311" s="74">
        <v>846230000</v>
      </c>
      <c r="K311" s="74">
        <v>678459000</v>
      </c>
      <c r="L311" s="74"/>
      <c r="M311" s="72">
        <f t="shared" si="25"/>
        <v>1524689000</v>
      </c>
      <c r="N311" s="74">
        <v>5000000</v>
      </c>
      <c r="O311" s="74">
        <v>1524689000</v>
      </c>
      <c r="P311" s="75"/>
      <c r="Q311" s="67" t="s">
        <v>257</v>
      </c>
      <c r="R311" s="67" t="s">
        <v>1171</v>
      </c>
      <c r="S311" s="67" t="s">
        <v>1172</v>
      </c>
      <c r="T311" s="68" t="s">
        <v>24</v>
      </c>
      <c r="U311" s="68"/>
      <c r="V311" s="67"/>
      <c r="W311" s="109"/>
    </row>
    <row r="312" spans="2:23" s="99" customFormat="1" ht="17.25" customHeight="1">
      <c r="B312" s="56">
        <v>2026</v>
      </c>
      <c r="C312" s="67">
        <v>4</v>
      </c>
      <c r="D312" s="67" t="s">
        <v>14</v>
      </c>
      <c r="E312" s="67" t="s">
        <v>3133</v>
      </c>
      <c r="F312" s="78" t="s">
        <v>48</v>
      </c>
      <c r="G312" s="67" t="s">
        <v>16</v>
      </c>
      <c r="H312" s="67" t="s">
        <v>52</v>
      </c>
      <c r="I312" s="69" t="s">
        <v>1687</v>
      </c>
      <c r="J312" s="74">
        <v>36552000</v>
      </c>
      <c r="K312" s="74"/>
      <c r="L312" s="74"/>
      <c r="M312" s="72">
        <f t="shared" si="25"/>
        <v>36552000</v>
      </c>
      <c r="N312" s="74"/>
      <c r="O312" s="74"/>
      <c r="P312" s="75"/>
      <c r="Q312" s="67" t="s">
        <v>525</v>
      </c>
      <c r="R312" s="67" t="s">
        <v>528</v>
      </c>
      <c r="S312" s="67" t="s">
        <v>529</v>
      </c>
      <c r="T312" s="68" t="s">
        <v>24</v>
      </c>
      <c r="U312" s="68"/>
      <c r="V312" s="67" t="s">
        <v>79</v>
      </c>
      <c r="W312" s="109"/>
    </row>
    <row r="313" spans="2:23" s="99" customFormat="1" ht="17.25" customHeight="1">
      <c r="B313" s="56">
        <v>2026</v>
      </c>
      <c r="C313" s="67">
        <v>4</v>
      </c>
      <c r="D313" s="67" t="s">
        <v>14</v>
      </c>
      <c r="E313" s="67" t="s">
        <v>3134</v>
      </c>
      <c r="F313" s="78" t="s">
        <v>48</v>
      </c>
      <c r="G313" s="67" t="s">
        <v>16</v>
      </c>
      <c r="H313" s="67" t="s">
        <v>52</v>
      </c>
      <c r="I313" s="69" t="s">
        <v>1687</v>
      </c>
      <c r="J313" s="74">
        <v>41128000</v>
      </c>
      <c r="K313" s="74"/>
      <c r="L313" s="74"/>
      <c r="M313" s="72">
        <f t="shared" si="25"/>
        <v>41128000</v>
      </c>
      <c r="N313" s="74"/>
      <c r="O313" s="74"/>
      <c r="P313" s="75"/>
      <c r="Q313" s="67" t="s">
        <v>525</v>
      </c>
      <c r="R313" s="67" t="s">
        <v>528</v>
      </c>
      <c r="S313" s="67" t="s">
        <v>529</v>
      </c>
      <c r="T313" s="68" t="s">
        <v>24</v>
      </c>
      <c r="U313" s="68"/>
      <c r="V313" s="67" t="s">
        <v>79</v>
      </c>
      <c r="W313" s="109"/>
    </row>
    <row r="314" spans="2:23" s="99" customFormat="1" ht="17.25" customHeight="1">
      <c r="B314" s="56">
        <v>2026</v>
      </c>
      <c r="C314" s="67">
        <v>4</v>
      </c>
      <c r="D314" s="67" t="s">
        <v>15</v>
      </c>
      <c r="E314" s="67" t="s">
        <v>3135</v>
      </c>
      <c r="F314" s="78" t="s">
        <v>48</v>
      </c>
      <c r="G314" s="67" t="s">
        <v>16</v>
      </c>
      <c r="H314" s="67" t="s">
        <v>52</v>
      </c>
      <c r="I314" s="69" t="s">
        <v>1687</v>
      </c>
      <c r="J314" s="74">
        <v>15988000</v>
      </c>
      <c r="K314" s="74"/>
      <c r="L314" s="74"/>
      <c r="M314" s="72">
        <f t="shared" si="25"/>
        <v>15988000</v>
      </c>
      <c r="N314" s="74"/>
      <c r="O314" s="74"/>
      <c r="P314" s="75"/>
      <c r="Q314" s="67" t="s">
        <v>525</v>
      </c>
      <c r="R314" s="67" t="s">
        <v>528</v>
      </c>
      <c r="S314" s="67" t="s">
        <v>529</v>
      </c>
      <c r="T314" s="68" t="s">
        <v>24</v>
      </c>
      <c r="U314" s="68"/>
      <c r="V314" s="67" t="s">
        <v>79</v>
      </c>
      <c r="W314" s="109"/>
    </row>
    <row r="315" spans="2:23" s="99" customFormat="1" ht="17.25" customHeight="1">
      <c r="B315" s="56">
        <v>2026</v>
      </c>
      <c r="C315" s="67">
        <v>6</v>
      </c>
      <c r="D315" s="67" t="s">
        <v>14</v>
      </c>
      <c r="E315" s="67" t="s">
        <v>3136</v>
      </c>
      <c r="F315" s="78" t="s">
        <v>48</v>
      </c>
      <c r="G315" s="67" t="s">
        <v>16</v>
      </c>
      <c r="H315" s="67" t="s">
        <v>52</v>
      </c>
      <c r="I315" s="69" t="s">
        <v>1687</v>
      </c>
      <c r="J315" s="74">
        <v>21563000</v>
      </c>
      <c r="K315" s="74"/>
      <c r="L315" s="74"/>
      <c r="M315" s="72">
        <f t="shared" si="25"/>
        <v>21563000</v>
      </c>
      <c r="N315" s="74"/>
      <c r="O315" s="74"/>
      <c r="P315" s="75"/>
      <c r="Q315" s="67" t="s">
        <v>525</v>
      </c>
      <c r="R315" s="67" t="s">
        <v>528</v>
      </c>
      <c r="S315" s="67" t="s">
        <v>529</v>
      </c>
      <c r="T315" s="68" t="s">
        <v>24</v>
      </c>
      <c r="U315" s="68"/>
      <c r="V315" s="67" t="s">
        <v>79</v>
      </c>
      <c r="W315" s="109"/>
    </row>
    <row r="316" spans="2:23" s="99" customFormat="1" ht="17.25" customHeight="1">
      <c r="B316" s="56">
        <v>2026</v>
      </c>
      <c r="C316" s="67">
        <v>4</v>
      </c>
      <c r="D316" s="67" t="s">
        <v>14</v>
      </c>
      <c r="E316" s="67" t="s">
        <v>3137</v>
      </c>
      <c r="F316" s="78" t="s">
        <v>48</v>
      </c>
      <c r="G316" s="67" t="s">
        <v>16</v>
      </c>
      <c r="H316" s="67" t="s">
        <v>52</v>
      </c>
      <c r="I316" s="69" t="s">
        <v>1687</v>
      </c>
      <c r="J316" s="74">
        <v>12475000</v>
      </c>
      <c r="K316" s="74">
        <v>13896000</v>
      </c>
      <c r="L316" s="74"/>
      <c r="M316" s="72">
        <f t="shared" si="25"/>
        <v>26371000</v>
      </c>
      <c r="N316" s="74"/>
      <c r="O316" s="74"/>
      <c r="P316" s="75"/>
      <c r="Q316" s="67" t="s">
        <v>525</v>
      </c>
      <c r="R316" s="67" t="s">
        <v>526</v>
      </c>
      <c r="S316" s="67" t="s">
        <v>527</v>
      </c>
      <c r="T316" s="68" t="s">
        <v>24</v>
      </c>
      <c r="U316" s="68"/>
      <c r="V316" s="67" t="s">
        <v>79</v>
      </c>
      <c r="W316" s="109"/>
    </row>
    <row r="317" spans="2:23" s="99" customFormat="1" ht="17.25" customHeight="1">
      <c r="B317" s="56">
        <v>2026</v>
      </c>
      <c r="C317" s="67">
        <v>4</v>
      </c>
      <c r="D317" s="67" t="s">
        <v>15</v>
      </c>
      <c r="E317" s="67" t="s">
        <v>3138</v>
      </c>
      <c r="F317" s="78" t="s">
        <v>48</v>
      </c>
      <c r="G317" s="67" t="s">
        <v>64</v>
      </c>
      <c r="H317" s="67" t="s">
        <v>52</v>
      </c>
      <c r="I317" s="69" t="s">
        <v>1687</v>
      </c>
      <c r="J317" s="74">
        <v>34375000</v>
      </c>
      <c r="K317" s="74"/>
      <c r="L317" s="74"/>
      <c r="M317" s="72">
        <f t="shared" si="25"/>
        <v>34375000</v>
      </c>
      <c r="N317" s="74"/>
      <c r="O317" s="74"/>
      <c r="P317" s="75"/>
      <c r="Q317" s="67" t="s">
        <v>525</v>
      </c>
      <c r="R317" s="67" t="s">
        <v>3139</v>
      </c>
      <c r="S317" s="67" t="s">
        <v>3140</v>
      </c>
      <c r="T317" s="68" t="s">
        <v>24</v>
      </c>
      <c r="U317" s="68"/>
      <c r="V317" s="67" t="s">
        <v>79</v>
      </c>
      <c r="W317" s="109"/>
    </row>
    <row r="318" spans="2:23" s="99" customFormat="1" ht="17.25" customHeight="1">
      <c r="B318" s="56">
        <v>2026</v>
      </c>
      <c r="C318" s="67">
        <v>4</v>
      </c>
      <c r="D318" s="67" t="s">
        <v>14</v>
      </c>
      <c r="E318" s="67" t="s">
        <v>3141</v>
      </c>
      <c r="F318" s="78" t="s">
        <v>48</v>
      </c>
      <c r="G318" s="67" t="s">
        <v>64</v>
      </c>
      <c r="H318" s="67" t="s">
        <v>52</v>
      </c>
      <c r="I318" s="69" t="s">
        <v>1687</v>
      </c>
      <c r="J318" s="74">
        <v>11106000</v>
      </c>
      <c r="K318" s="74"/>
      <c r="L318" s="74"/>
      <c r="M318" s="72">
        <f t="shared" si="25"/>
        <v>11106000</v>
      </c>
      <c r="N318" s="74"/>
      <c r="O318" s="74"/>
      <c r="P318" s="75"/>
      <c r="Q318" s="67" t="s">
        <v>525</v>
      </c>
      <c r="R318" s="67" t="s">
        <v>3139</v>
      </c>
      <c r="S318" s="67" t="s">
        <v>3140</v>
      </c>
      <c r="T318" s="68" t="s">
        <v>24</v>
      </c>
      <c r="U318" s="68"/>
      <c r="V318" s="67" t="s">
        <v>79</v>
      </c>
      <c r="W318" s="109"/>
    </row>
    <row r="319" spans="2:23" s="99" customFormat="1" ht="17.25" customHeight="1">
      <c r="B319" s="56">
        <v>2026</v>
      </c>
      <c r="C319" s="67">
        <v>4</v>
      </c>
      <c r="D319" s="67" t="s">
        <v>14</v>
      </c>
      <c r="E319" s="67" t="s">
        <v>3142</v>
      </c>
      <c r="F319" s="78" t="s">
        <v>48</v>
      </c>
      <c r="G319" s="67" t="s">
        <v>64</v>
      </c>
      <c r="H319" s="67" t="s">
        <v>52</v>
      </c>
      <c r="I319" s="69" t="s">
        <v>1687</v>
      </c>
      <c r="J319" s="74">
        <v>35156000</v>
      </c>
      <c r="K319" s="74"/>
      <c r="L319" s="74"/>
      <c r="M319" s="72">
        <f t="shared" ref="M319:M366" si="26">SUM(J319:L319)</f>
        <v>35156000</v>
      </c>
      <c r="N319" s="74"/>
      <c r="O319" s="74"/>
      <c r="P319" s="75"/>
      <c r="Q319" s="67" t="s">
        <v>525</v>
      </c>
      <c r="R319" s="67" t="s">
        <v>3139</v>
      </c>
      <c r="S319" s="67" t="s">
        <v>3140</v>
      </c>
      <c r="T319" s="68" t="s">
        <v>24</v>
      </c>
      <c r="U319" s="68"/>
      <c r="V319" s="67" t="s">
        <v>79</v>
      </c>
      <c r="W319" s="109"/>
    </row>
    <row r="320" spans="2:23" s="99" customFormat="1" ht="17.25" customHeight="1">
      <c r="B320" s="56">
        <v>2026</v>
      </c>
      <c r="C320" s="67">
        <v>4</v>
      </c>
      <c r="D320" s="67" t="s">
        <v>14</v>
      </c>
      <c r="E320" s="67" t="s">
        <v>1054</v>
      </c>
      <c r="F320" s="78" t="s">
        <v>48</v>
      </c>
      <c r="G320" s="67" t="s">
        <v>68</v>
      </c>
      <c r="H320" s="67" t="s">
        <v>50</v>
      </c>
      <c r="I320" s="69" t="s">
        <v>1685</v>
      </c>
      <c r="J320" s="74">
        <v>430000000</v>
      </c>
      <c r="K320" s="74"/>
      <c r="L320" s="74">
        <v>70000000</v>
      </c>
      <c r="M320" s="72">
        <f t="shared" si="26"/>
        <v>500000000</v>
      </c>
      <c r="N320" s="74">
        <v>500000000</v>
      </c>
      <c r="O320" s="74">
        <v>500000000</v>
      </c>
      <c r="P320" s="75"/>
      <c r="Q320" s="67" t="s">
        <v>199</v>
      </c>
      <c r="R320" s="67" t="s">
        <v>1156</v>
      </c>
      <c r="S320" s="67" t="s">
        <v>1157</v>
      </c>
      <c r="T320" s="68" t="s">
        <v>24</v>
      </c>
      <c r="U320" s="68"/>
      <c r="V320" s="67"/>
      <c r="W320" s="109"/>
    </row>
    <row r="321" spans="2:23" s="99" customFormat="1" ht="17.25" customHeight="1">
      <c r="B321" s="56">
        <v>2026</v>
      </c>
      <c r="C321" s="67">
        <v>4</v>
      </c>
      <c r="D321" s="67" t="s">
        <v>14</v>
      </c>
      <c r="E321" s="67" t="s">
        <v>1031</v>
      </c>
      <c r="F321" s="78" t="s">
        <v>48</v>
      </c>
      <c r="G321" s="67" t="s">
        <v>16</v>
      </c>
      <c r="H321" s="67" t="s">
        <v>50</v>
      </c>
      <c r="I321" s="69" t="s">
        <v>1688</v>
      </c>
      <c r="J321" s="74">
        <v>202449000</v>
      </c>
      <c r="K321" s="74">
        <v>0</v>
      </c>
      <c r="L321" s="74">
        <v>1000000</v>
      </c>
      <c r="M321" s="72">
        <f t="shared" si="26"/>
        <v>203449000</v>
      </c>
      <c r="N321" s="74">
        <v>203449000</v>
      </c>
      <c r="O321" s="74">
        <v>203449000</v>
      </c>
      <c r="P321" s="75"/>
      <c r="Q321" s="67" t="s">
        <v>199</v>
      </c>
      <c r="R321" s="67" t="s">
        <v>1156</v>
      </c>
      <c r="S321" s="67" t="s">
        <v>1157</v>
      </c>
      <c r="T321" s="68" t="s">
        <v>24</v>
      </c>
      <c r="U321" s="68"/>
      <c r="V321" s="67"/>
      <c r="W321" s="109"/>
    </row>
    <row r="322" spans="2:23" s="99" customFormat="1" ht="17.25" customHeight="1">
      <c r="B322" s="56">
        <v>2026</v>
      </c>
      <c r="C322" s="67">
        <v>4</v>
      </c>
      <c r="D322" s="67" t="s">
        <v>14</v>
      </c>
      <c r="E322" s="67" t="s">
        <v>1032</v>
      </c>
      <c r="F322" s="78" t="s">
        <v>48</v>
      </c>
      <c r="G322" s="67" t="s">
        <v>16</v>
      </c>
      <c r="H322" s="67" t="s">
        <v>50</v>
      </c>
      <c r="I322" s="69" t="s">
        <v>1688</v>
      </c>
      <c r="J322" s="74">
        <v>366228000</v>
      </c>
      <c r="K322" s="74">
        <v>0</v>
      </c>
      <c r="L322" s="74">
        <v>1000000</v>
      </c>
      <c r="M322" s="72">
        <f t="shared" si="26"/>
        <v>367228000</v>
      </c>
      <c r="N322" s="74">
        <v>367228000</v>
      </c>
      <c r="O322" s="74">
        <v>367228000</v>
      </c>
      <c r="P322" s="75"/>
      <c r="Q322" s="67" t="s">
        <v>199</v>
      </c>
      <c r="R322" s="67" t="s">
        <v>1158</v>
      </c>
      <c r="S322" s="67" t="s">
        <v>1159</v>
      </c>
      <c r="T322" s="68" t="s">
        <v>24</v>
      </c>
      <c r="U322" s="68"/>
      <c r="V322" s="67"/>
      <c r="W322" s="109"/>
    </row>
    <row r="323" spans="2:23" s="99" customFormat="1" ht="17.25" customHeight="1">
      <c r="B323" s="56">
        <v>2026</v>
      </c>
      <c r="C323" s="67">
        <v>4</v>
      </c>
      <c r="D323" s="67" t="s">
        <v>15</v>
      </c>
      <c r="E323" s="67" t="s">
        <v>1033</v>
      </c>
      <c r="F323" s="78" t="s">
        <v>48</v>
      </c>
      <c r="G323" s="67" t="s">
        <v>16</v>
      </c>
      <c r="H323" s="67" t="s">
        <v>50</v>
      </c>
      <c r="I323" s="69" t="s">
        <v>1688</v>
      </c>
      <c r="J323" s="74">
        <v>308421000</v>
      </c>
      <c r="K323" s="74">
        <v>0</v>
      </c>
      <c r="L323" s="74">
        <v>1000000</v>
      </c>
      <c r="M323" s="72">
        <f t="shared" si="26"/>
        <v>309421000</v>
      </c>
      <c r="N323" s="74">
        <v>309421000</v>
      </c>
      <c r="O323" s="74">
        <v>309421000</v>
      </c>
      <c r="P323" s="75"/>
      <c r="Q323" s="67" t="s">
        <v>199</v>
      </c>
      <c r="R323" s="67" t="s">
        <v>1160</v>
      </c>
      <c r="S323" s="67" t="s">
        <v>1161</v>
      </c>
      <c r="T323" s="68" t="s">
        <v>24</v>
      </c>
      <c r="U323" s="68"/>
      <c r="V323" s="67"/>
      <c r="W323" s="109"/>
    </row>
    <row r="324" spans="2:23" s="99" customFormat="1" ht="17.25" customHeight="1">
      <c r="B324" s="56">
        <v>2026</v>
      </c>
      <c r="C324" s="67">
        <v>4</v>
      </c>
      <c r="D324" s="67" t="s">
        <v>14</v>
      </c>
      <c r="E324" s="67" t="s">
        <v>1055</v>
      </c>
      <c r="F324" s="78" t="s">
        <v>48</v>
      </c>
      <c r="G324" s="67" t="s">
        <v>68</v>
      </c>
      <c r="H324" s="67" t="s">
        <v>50</v>
      </c>
      <c r="I324" s="69" t="s">
        <v>1685</v>
      </c>
      <c r="J324" s="74">
        <v>4505643600</v>
      </c>
      <c r="K324" s="74"/>
      <c r="L324" s="74">
        <v>249917500</v>
      </c>
      <c r="M324" s="72">
        <f t="shared" si="26"/>
        <v>4755561100</v>
      </c>
      <c r="N324" s="74"/>
      <c r="O324" s="74"/>
      <c r="P324" s="75"/>
      <c r="Q324" s="67" t="s">
        <v>199</v>
      </c>
      <c r="R324" s="67" t="s">
        <v>1173</v>
      </c>
      <c r="S324" s="67" t="s">
        <v>1174</v>
      </c>
      <c r="T324" s="68" t="s">
        <v>24</v>
      </c>
      <c r="U324" s="68"/>
      <c r="V324" s="67"/>
      <c r="W324" s="109"/>
    </row>
    <row r="325" spans="2:23" s="99" customFormat="1" ht="17.25" customHeight="1">
      <c r="B325" s="56">
        <v>2026</v>
      </c>
      <c r="C325" s="67">
        <v>5</v>
      </c>
      <c r="D325" s="67" t="s">
        <v>14</v>
      </c>
      <c r="E325" s="67" t="s">
        <v>3143</v>
      </c>
      <c r="F325" s="78" t="s">
        <v>3092</v>
      </c>
      <c r="G325" s="67" t="s">
        <v>2210</v>
      </c>
      <c r="H325" s="67" t="s">
        <v>61</v>
      </c>
      <c r="I325" s="69" t="s">
        <v>2142</v>
      </c>
      <c r="J325" s="74">
        <v>50000000</v>
      </c>
      <c r="K325" s="74">
        <v>0</v>
      </c>
      <c r="L325" s="74">
        <v>0</v>
      </c>
      <c r="M325" s="72">
        <f t="shared" si="26"/>
        <v>50000000</v>
      </c>
      <c r="N325" s="74">
        <v>0</v>
      </c>
      <c r="O325" s="74">
        <v>0</v>
      </c>
      <c r="P325" s="75"/>
      <c r="Q325" s="67" t="s">
        <v>3144</v>
      </c>
      <c r="R325" s="67" t="s">
        <v>3145</v>
      </c>
      <c r="S325" s="67" t="s">
        <v>3146</v>
      </c>
      <c r="T325" s="68" t="s">
        <v>1829</v>
      </c>
      <c r="U325" s="68"/>
      <c r="V325" s="67" t="s">
        <v>63</v>
      </c>
      <c r="W325" s="109"/>
    </row>
    <row r="326" spans="2:23" s="99" customFormat="1" ht="17.25" customHeight="1">
      <c r="B326" s="56">
        <v>2026</v>
      </c>
      <c r="C326" s="67">
        <v>5</v>
      </c>
      <c r="D326" s="67" t="s">
        <v>14</v>
      </c>
      <c r="E326" s="67" t="s">
        <v>3147</v>
      </c>
      <c r="F326" s="78" t="s">
        <v>3092</v>
      </c>
      <c r="G326" s="67" t="s">
        <v>2210</v>
      </c>
      <c r="H326" s="67" t="s">
        <v>61</v>
      </c>
      <c r="I326" s="69" t="s">
        <v>2142</v>
      </c>
      <c r="J326" s="74">
        <v>50000000</v>
      </c>
      <c r="K326" s="74">
        <v>0</v>
      </c>
      <c r="L326" s="74">
        <v>0</v>
      </c>
      <c r="M326" s="72">
        <f t="shared" si="26"/>
        <v>50000000</v>
      </c>
      <c r="N326" s="74">
        <v>0</v>
      </c>
      <c r="O326" s="74">
        <v>0</v>
      </c>
      <c r="P326" s="75"/>
      <c r="Q326" s="67" t="s">
        <v>3144</v>
      </c>
      <c r="R326" s="67" t="s">
        <v>3145</v>
      </c>
      <c r="S326" s="67" t="s">
        <v>3146</v>
      </c>
      <c r="T326" s="68" t="s">
        <v>1829</v>
      </c>
      <c r="U326" s="68"/>
      <c r="V326" s="67" t="s">
        <v>63</v>
      </c>
      <c r="W326" s="109"/>
    </row>
    <row r="327" spans="2:23" s="99" customFormat="1" ht="17.25" customHeight="1">
      <c r="B327" s="56">
        <v>2026</v>
      </c>
      <c r="C327" s="67">
        <v>6</v>
      </c>
      <c r="D327" s="67" t="s">
        <v>14</v>
      </c>
      <c r="E327" s="67" t="s">
        <v>3148</v>
      </c>
      <c r="F327" s="78" t="s">
        <v>3092</v>
      </c>
      <c r="G327" s="67" t="s">
        <v>2210</v>
      </c>
      <c r="H327" s="67" t="s">
        <v>61</v>
      </c>
      <c r="I327" s="69" t="s">
        <v>2142</v>
      </c>
      <c r="J327" s="74">
        <v>20000000</v>
      </c>
      <c r="K327" s="74">
        <v>0</v>
      </c>
      <c r="L327" s="74">
        <v>0</v>
      </c>
      <c r="M327" s="72">
        <f t="shared" si="26"/>
        <v>20000000</v>
      </c>
      <c r="N327" s="74">
        <v>0</v>
      </c>
      <c r="O327" s="74">
        <v>0</v>
      </c>
      <c r="P327" s="75"/>
      <c r="Q327" s="67" t="s">
        <v>3144</v>
      </c>
      <c r="R327" s="67" t="s">
        <v>3145</v>
      </c>
      <c r="S327" s="67" t="s">
        <v>3146</v>
      </c>
      <c r="T327" s="68" t="s">
        <v>1829</v>
      </c>
      <c r="U327" s="68"/>
      <c r="V327" s="67" t="s">
        <v>63</v>
      </c>
      <c r="W327" s="109"/>
    </row>
    <row r="328" spans="2:23" s="99" customFormat="1" ht="17.25" customHeight="1">
      <c r="B328" s="56">
        <v>2026</v>
      </c>
      <c r="C328" s="67">
        <v>6</v>
      </c>
      <c r="D328" s="67" t="s">
        <v>14</v>
      </c>
      <c r="E328" s="68" t="s">
        <v>3149</v>
      </c>
      <c r="F328" s="78" t="s">
        <v>48</v>
      </c>
      <c r="G328" s="67" t="s">
        <v>37</v>
      </c>
      <c r="H328" s="67" t="s">
        <v>52</v>
      </c>
      <c r="I328" s="69" t="s">
        <v>1687</v>
      </c>
      <c r="J328" s="74">
        <v>37000000</v>
      </c>
      <c r="K328" s="74">
        <v>50000000</v>
      </c>
      <c r="L328" s="74">
        <v>0</v>
      </c>
      <c r="M328" s="72">
        <f t="shared" si="26"/>
        <v>87000000</v>
      </c>
      <c r="N328" s="74">
        <v>37000000</v>
      </c>
      <c r="O328" s="74">
        <v>87000000</v>
      </c>
      <c r="P328" s="75"/>
      <c r="Q328" s="67" t="s">
        <v>3144</v>
      </c>
      <c r="R328" s="67" t="s">
        <v>3150</v>
      </c>
      <c r="S328" s="67" t="s">
        <v>3151</v>
      </c>
      <c r="T328" s="68" t="s">
        <v>24</v>
      </c>
      <c r="U328" s="68"/>
      <c r="V328" s="67" t="s">
        <v>79</v>
      </c>
      <c r="W328" s="109"/>
    </row>
    <row r="329" spans="2:23" s="99" customFormat="1" ht="17.25" customHeight="1">
      <c r="B329" s="56">
        <v>2026</v>
      </c>
      <c r="C329" s="67">
        <v>6</v>
      </c>
      <c r="D329" s="67" t="s">
        <v>14</v>
      </c>
      <c r="E329" s="67" t="s">
        <v>3152</v>
      </c>
      <c r="F329" s="78" t="s">
        <v>48</v>
      </c>
      <c r="G329" s="67" t="s">
        <v>16</v>
      </c>
      <c r="H329" s="67" t="s">
        <v>50</v>
      </c>
      <c r="I329" s="69" t="s">
        <v>1685</v>
      </c>
      <c r="J329" s="74">
        <v>869821000</v>
      </c>
      <c r="K329" s="74">
        <v>0</v>
      </c>
      <c r="L329" s="74">
        <v>27179000</v>
      </c>
      <c r="M329" s="72">
        <f t="shared" si="26"/>
        <v>897000000</v>
      </c>
      <c r="N329" s="74">
        <v>897000000</v>
      </c>
      <c r="O329" s="74">
        <v>897000000</v>
      </c>
      <c r="P329" s="75"/>
      <c r="Q329" s="67" t="s">
        <v>3144</v>
      </c>
      <c r="R329" s="67" t="s">
        <v>3153</v>
      </c>
      <c r="S329" s="67" t="s">
        <v>3154</v>
      </c>
      <c r="T329" s="68" t="s">
        <v>24</v>
      </c>
      <c r="U329" s="68"/>
      <c r="V329" s="67"/>
      <c r="W329" s="109"/>
    </row>
    <row r="330" spans="2:23" s="99" customFormat="1" ht="17.25" customHeight="1">
      <c r="B330" s="56">
        <v>2026</v>
      </c>
      <c r="C330" s="67">
        <v>6</v>
      </c>
      <c r="D330" s="67" t="s">
        <v>14</v>
      </c>
      <c r="E330" s="67" t="s">
        <v>3155</v>
      </c>
      <c r="F330" s="78" t="s">
        <v>48</v>
      </c>
      <c r="G330" s="67" t="s">
        <v>16</v>
      </c>
      <c r="H330" s="67" t="s">
        <v>50</v>
      </c>
      <c r="I330" s="69" t="s">
        <v>1685</v>
      </c>
      <c r="J330" s="74">
        <v>43967000</v>
      </c>
      <c r="K330" s="74">
        <v>0</v>
      </c>
      <c r="L330" s="74">
        <v>5033000</v>
      </c>
      <c r="M330" s="72">
        <f t="shared" si="26"/>
        <v>49000000</v>
      </c>
      <c r="N330" s="74">
        <v>49000000</v>
      </c>
      <c r="O330" s="74">
        <v>49000000</v>
      </c>
      <c r="P330" s="75"/>
      <c r="Q330" s="67" t="s">
        <v>3144</v>
      </c>
      <c r="R330" s="67" t="s">
        <v>3156</v>
      </c>
      <c r="S330" s="67" t="s">
        <v>3157</v>
      </c>
      <c r="T330" s="68" t="s">
        <v>24</v>
      </c>
      <c r="U330" s="68"/>
      <c r="V330" s="67" t="s">
        <v>79</v>
      </c>
      <c r="W330" s="109"/>
    </row>
    <row r="331" spans="2:23" s="99" customFormat="1" ht="17.25" customHeight="1">
      <c r="B331" s="56">
        <v>2026</v>
      </c>
      <c r="C331" s="67">
        <v>4</v>
      </c>
      <c r="D331" s="67" t="s">
        <v>15</v>
      </c>
      <c r="E331" s="67" t="s">
        <v>3158</v>
      </c>
      <c r="F331" s="78" t="s">
        <v>48</v>
      </c>
      <c r="G331" s="67" t="s">
        <v>16</v>
      </c>
      <c r="H331" s="67" t="s">
        <v>50</v>
      </c>
      <c r="I331" s="69" t="s">
        <v>1685</v>
      </c>
      <c r="J331" s="74">
        <v>26969000</v>
      </c>
      <c r="K331" s="74">
        <v>16930000</v>
      </c>
      <c r="L331" s="74">
        <v>6101000</v>
      </c>
      <c r="M331" s="72">
        <f t="shared" si="26"/>
        <v>50000000</v>
      </c>
      <c r="N331" s="74">
        <v>50000000</v>
      </c>
      <c r="O331" s="74">
        <v>40000000</v>
      </c>
      <c r="P331" s="75"/>
      <c r="Q331" s="67" t="s">
        <v>3144</v>
      </c>
      <c r="R331" s="67" t="s">
        <v>3159</v>
      </c>
      <c r="S331" s="67" t="s">
        <v>3160</v>
      </c>
      <c r="T331" s="68" t="s">
        <v>24</v>
      </c>
      <c r="U331" s="68"/>
      <c r="V331" s="67" t="s">
        <v>79</v>
      </c>
      <c r="W331" s="109"/>
    </row>
    <row r="332" spans="2:23" s="99" customFormat="1" ht="17.25" customHeight="1">
      <c r="B332" s="56">
        <v>2026</v>
      </c>
      <c r="C332" s="67">
        <v>4</v>
      </c>
      <c r="D332" s="67" t="s">
        <v>14</v>
      </c>
      <c r="E332" s="67" t="s">
        <v>3161</v>
      </c>
      <c r="F332" s="78" t="s">
        <v>48</v>
      </c>
      <c r="G332" s="67" t="s">
        <v>16</v>
      </c>
      <c r="H332" s="67" t="s">
        <v>50</v>
      </c>
      <c r="I332" s="69" t="s">
        <v>1685</v>
      </c>
      <c r="J332" s="74">
        <v>117086000</v>
      </c>
      <c r="K332" s="74">
        <v>104000000</v>
      </c>
      <c r="L332" s="74">
        <v>28914000</v>
      </c>
      <c r="M332" s="72">
        <f t="shared" si="26"/>
        <v>250000000</v>
      </c>
      <c r="N332" s="74">
        <v>250000000</v>
      </c>
      <c r="O332" s="74">
        <v>200000000</v>
      </c>
      <c r="P332" s="75"/>
      <c r="Q332" s="67" t="s">
        <v>3144</v>
      </c>
      <c r="R332" s="67" t="s">
        <v>3159</v>
      </c>
      <c r="S332" s="67" t="s">
        <v>3160</v>
      </c>
      <c r="T332" s="68" t="s">
        <v>24</v>
      </c>
      <c r="U332" s="68"/>
      <c r="V332" s="67"/>
      <c r="W332" s="109"/>
    </row>
    <row r="333" spans="2:23" s="99" customFormat="1" ht="17.25" customHeight="1">
      <c r="B333" s="56">
        <v>2026</v>
      </c>
      <c r="C333" s="67">
        <v>4</v>
      </c>
      <c r="D333" s="67" t="s">
        <v>14</v>
      </c>
      <c r="E333" s="67" t="s">
        <v>3162</v>
      </c>
      <c r="F333" s="78" t="s">
        <v>3092</v>
      </c>
      <c r="G333" s="67" t="s">
        <v>81</v>
      </c>
      <c r="H333" s="67" t="s">
        <v>2618</v>
      </c>
      <c r="I333" s="69" t="s">
        <v>1685</v>
      </c>
      <c r="J333" s="74">
        <v>219810000</v>
      </c>
      <c r="K333" s="74">
        <v>0</v>
      </c>
      <c r="L333" s="74">
        <v>720000</v>
      </c>
      <c r="M333" s="72">
        <f t="shared" si="26"/>
        <v>220530000</v>
      </c>
      <c r="N333" s="74">
        <v>220530000</v>
      </c>
      <c r="O333" s="74">
        <v>132318000</v>
      </c>
      <c r="P333" s="75"/>
      <c r="Q333" s="67" t="s">
        <v>3144</v>
      </c>
      <c r="R333" s="67" t="s">
        <v>3145</v>
      </c>
      <c r="S333" s="67" t="s">
        <v>3146</v>
      </c>
      <c r="T333" s="68" t="s">
        <v>1829</v>
      </c>
      <c r="U333" s="68"/>
      <c r="V333" s="67"/>
      <c r="W333" s="109"/>
    </row>
    <row r="334" spans="2:23" s="99" customFormat="1" ht="17.25" customHeight="1">
      <c r="B334" s="56">
        <v>2026</v>
      </c>
      <c r="C334" s="67">
        <v>4</v>
      </c>
      <c r="D334" s="67" t="s">
        <v>14</v>
      </c>
      <c r="E334" s="67" t="s">
        <v>3163</v>
      </c>
      <c r="F334" s="78" t="s">
        <v>3092</v>
      </c>
      <c r="G334" s="67" t="s">
        <v>2210</v>
      </c>
      <c r="H334" s="67" t="s">
        <v>2618</v>
      </c>
      <c r="I334" s="69" t="s">
        <v>1685</v>
      </c>
      <c r="J334" s="74">
        <v>1221136000</v>
      </c>
      <c r="K334" s="74">
        <v>0</v>
      </c>
      <c r="L334" s="74">
        <v>2880000</v>
      </c>
      <c r="M334" s="72">
        <f t="shared" si="26"/>
        <v>1224016000</v>
      </c>
      <c r="N334" s="74">
        <v>1224016000</v>
      </c>
      <c r="O334" s="74">
        <v>734409000</v>
      </c>
      <c r="P334" s="75"/>
      <c r="Q334" s="67" t="s">
        <v>3144</v>
      </c>
      <c r="R334" s="67" t="s">
        <v>3145</v>
      </c>
      <c r="S334" s="67" t="s">
        <v>3146</v>
      </c>
      <c r="T334" s="68" t="s">
        <v>1829</v>
      </c>
      <c r="U334" s="68"/>
      <c r="V334" s="67"/>
      <c r="W334" s="109"/>
    </row>
    <row r="335" spans="2:23" s="99" customFormat="1" ht="17.25" customHeight="1">
      <c r="B335" s="56">
        <v>2026</v>
      </c>
      <c r="C335" s="67">
        <v>4</v>
      </c>
      <c r="D335" s="67" t="s">
        <v>14</v>
      </c>
      <c r="E335" s="67" t="s">
        <v>3164</v>
      </c>
      <c r="F335" s="78" t="s">
        <v>3092</v>
      </c>
      <c r="G335" s="67" t="s">
        <v>2210</v>
      </c>
      <c r="H335" s="67" t="s">
        <v>2618</v>
      </c>
      <c r="I335" s="69" t="s">
        <v>1685</v>
      </c>
      <c r="J335" s="74">
        <v>144163000</v>
      </c>
      <c r="K335" s="74">
        <v>0</v>
      </c>
      <c r="L335" s="74">
        <v>720000</v>
      </c>
      <c r="M335" s="72">
        <f t="shared" si="26"/>
        <v>144883000</v>
      </c>
      <c r="N335" s="74">
        <v>144883000</v>
      </c>
      <c r="O335" s="74">
        <v>86929000</v>
      </c>
      <c r="P335" s="75"/>
      <c r="Q335" s="67" t="s">
        <v>3144</v>
      </c>
      <c r="R335" s="67" t="s">
        <v>3165</v>
      </c>
      <c r="S335" s="67" t="s">
        <v>3166</v>
      </c>
      <c r="T335" s="68" t="s">
        <v>1829</v>
      </c>
      <c r="U335" s="68"/>
      <c r="V335" s="67"/>
      <c r="W335" s="109"/>
    </row>
    <row r="336" spans="2:23" s="99" customFormat="1" ht="17.25" customHeight="1">
      <c r="B336" s="56">
        <v>2026</v>
      </c>
      <c r="C336" s="67">
        <v>4</v>
      </c>
      <c r="D336" s="67" t="s">
        <v>14</v>
      </c>
      <c r="E336" s="67" t="s">
        <v>3167</v>
      </c>
      <c r="F336" s="78" t="s">
        <v>3092</v>
      </c>
      <c r="G336" s="67" t="s">
        <v>2210</v>
      </c>
      <c r="H336" s="67" t="s">
        <v>2618</v>
      </c>
      <c r="I336" s="69" t="s">
        <v>1685</v>
      </c>
      <c r="J336" s="191">
        <v>369507000</v>
      </c>
      <c r="K336" s="191">
        <v>0</v>
      </c>
      <c r="L336" s="191">
        <v>720000</v>
      </c>
      <c r="M336" s="191">
        <v>370227000</v>
      </c>
      <c r="N336" s="191">
        <v>370227000</v>
      </c>
      <c r="O336" s="191">
        <v>222136000</v>
      </c>
      <c r="P336" s="75"/>
      <c r="Q336" s="67" t="s">
        <v>3144</v>
      </c>
      <c r="R336" s="67" t="s">
        <v>3145</v>
      </c>
      <c r="S336" s="67" t="s">
        <v>3146</v>
      </c>
      <c r="T336" s="68" t="s">
        <v>1829</v>
      </c>
      <c r="U336" s="68"/>
      <c r="V336" s="67"/>
      <c r="W336" s="109"/>
    </row>
    <row r="337" spans="2:23" s="99" customFormat="1" ht="17.25" customHeight="1">
      <c r="B337" s="56">
        <v>2026</v>
      </c>
      <c r="C337" s="67">
        <v>4</v>
      </c>
      <c r="D337" s="67" t="s">
        <v>14</v>
      </c>
      <c r="E337" s="67" t="s">
        <v>992</v>
      </c>
      <c r="F337" s="78" t="s">
        <v>48</v>
      </c>
      <c r="G337" s="67" t="s">
        <v>16</v>
      </c>
      <c r="H337" s="67" t="s">
        <v>50</v>
      </c>
      <c r="I337" s="69" t="s">
        <v>1685</v>
      </c>
      <c r="J337" s="74">
        <v>7793020000</v>
      </c>
      <c r="K337" s="74">
        <v>4007880</v>
      </c>
      <c r="L337" s="74">
        <v>50810000</v>
      </c>
      <c r="M337" s="72">
        <f t="shared" si="26"/>
        <v>7847837880</v>
      </c>
      <c r="N337" s="74">
        <v>800000000</v>
      </c>
      <c r="O337" s="74">
        <v>800000000</v>
      </c>
      <c r="P337" s="75"/>
      <c r="Q337" s="67" t="s">
        <v>441</v>
      </c>
      <c r="R337" s="67" t="s">
        <v>467</v>
      </c>
      <c r="S337" s="67" t="s">
        <v>666</v>
      </c>
      <c r="T337" s="68" t="s">
        <v>24</v>
      </c>
      <c r="U337" s="68"/>
      <c r="V337" s="67"/>
      <c r="W337" s="109"/>
    </row>
    <row r="338" spans="2:23" s="99" customFormat="1" ht="17.25" customHeight="1">
      <c r="B338" s="56">
        <v>2026</v>
      </c>
      <c r="C338" s="67">
        <v>4</v>
      </c>
      <c r="D338" s="67" t="s">
        <v>14</v>
      </c>
      <c r="E338" s="67" t="s">
        <v>3168</v>
      </c>
      <c r="F338" s="78" t="s">
        <v>48</v>
      </c>
      <c r="G338" s="67" t="s">
        <v>16</v>
      </c>
      <c r="H338" s="67" t="s">
        <v>50</v>
      </c>
      <c r="I338" s="69" t="s">
        <v>1688</v>
      </c>
      <c r="J338" s="74">
        <v>14012000</v>
      </c>
      <c r="K338" s="74">
        <v>3684000</v>
      </c>
      <c r="L338" s="74"/>
      <c r="M338" s="72">
        <f t="shared" si="26"/>
        <v>17696000</v>
      </c>
      <c r="N338" s="74">
        <v>14012000</v>
      </c>
      <c r="O338" s="74">
        <v>0</v>
      </c>
      <c r="P338" s="75"/>
      <c r="Q338" s="67" t="s">
        <v>3169</v>
      </c>
      <c r="R338" s="67" t="s">
        <v>1134</v>
      </c>
      <c r="S338" s="67" t="s">
        <v>442</v>
      </c>
      <c r="T338" s="68" t="s">
        <v>24</v>
      </c>
      <c r="U338" s="68"/>
      <c r="V338" s="67"/>
      <c r="W338" s="109"/>
    </row>
    <row r="339" spans="2:23" s="99" customFormat="1" ht="17.25" customHeight="1">
      <c r="B339" s="56">
        <v>2026</v>
      </c>
      <c r="C339" s="67">
        <v>4</v>
      </c>
      <c r="D339" s="67" t="s">
        <v>14</v>
      </c>
      <c r="E339" s="67" t="s">
        <v>3170</v>
      </c>
      <c r="F339" s="78" t="s">
        <v>48</v>
      </c>
      <c r="G339" s="67" t="s">
        <v>16</v>
      </c>
      <c r="H339" s="67" t="s">
        <v>50</v>
      </c>
      <c r="I339" s="69" t="s">
        <v>1688</v>
      </c>
      <c r="J339" s="74">
        <v>54200000</v>
      </c>
      <c r="K339" s="74">
        <v>7889000</v>
      </c>
      <c r="L339" s="74"/>
      <c r="M339" s="72">
        <f t="shared" si="26"/>
        <v>62089000</v>
      </c>
      <c r="N339" s="74">
        <v>54200000</v>
      </c>
      <c r="O339" s="74">
        <v>0</v>
      </c>
      <c r="P339" s="75"/>
      <c r="Q339" s="67" t="s">
        <v>3169</v>
      </c>
      <c r="R339" s="67" t="s">
        <v>1134</v>
      </c>
      <c r="S339" s="67" t="s">
        <v>442</v>
      </c>
      <c r="T339" s="68" t="s">
        <v>24</v>
      </c>
      <c r="U339" s="68"/>
      <c r="V339" s="67"/>
      <c r="W339" s="109"/>
    </row>
    <row r="340" spans="2:23" s="99" customFormat="1" ht="17.25" customHeight="1">
      <c r="B340" s="56">
        <v>2026</v>
      </c>
      <c r="C340" s="67">
        <v>4</v>
      </c>
      <c r="D340" s="67" t="s">
        <v>14</v>
      </c>
      <c r="E340" s="67" t="s">
        <v>3171</v>
      </c>
      <c r="F340" s="78" t="s">
        <v>48</v>
      </c>
      <c r="G340" s="67" t="s">
        <v>16</v>
      </c>
      <c r="H340" s="67" t="s">
        <v>50</v>
      </c>
      <c r="I340" s="69" t="s">
        <v>1688</v>
      </c>
      <c r="J340" s="74">
        <v>54200000</v>
      </c>
      <c r="K340" s="74">
        <v>34499000</v>
      </c>
      <c r="L340" s="74"/>
      <c r="M340" s="72">
        <f t="shared" si="26"/>
        <v>88699000</v>
      </c>
      <c r="N340" s="74">
        <v>54200000</v>
      </c>
      <c r="O340" s="74">
        <v>0</v>
      </c>
      <c r="P340" s="75"/>
      <c r="Q340" s="67" t="s">
        <v>3169</v>
      </c>
      <c r="R340" s="67" t="s">
        <v>1134</v>
      </c>
      <c r="S340" s="67" t="s">
        <v>442</v>
      </c>
      <c r="T340" s="68" t="s">
        <v>24</v>
      </c>
      <c r="U340" s="68"/>
      <c r="V340" s="67"/>
      <c r="W340" s="109"/>
    </row>
    <row r="341" spans="2:23" s="99" customFormat="1" ht="17.25" customHeight="1">
      <c r="B341" s="56">
        <v>2026</v>
      </c>
      <c r="C341" s="67">
        <v>4</v>
      </c>
      <c r="D341" s="67" t="s">
        <v>14</v>
      </c>
      <c r="E341" s="67" t="s">
        <v>3172</v>
      </c>
      <c r="F341" s="78" t="s">
        <v>48</v>
      </c>
      <c r="G341" s="67" t="s">
        <v>16</v>
      </c>
      <c r="H341" s="67" t="s">
        <v>50</v>
      </c>
      <c r="I341" s="69" t="s">
        <v>1685</v>
      </c>
      <c r="J341" s="74">
        <v>142612000</v>
      </c>
      <c r="K341" s="74">
        <v>30135000</v>
      </c>
      <c r="L341" s="74"/>
      <c r="M341" s="72">
        <f t="shared" si="26"/>
        <v>172747000</v>
      </c>
      <c r="N341" s="74">
        <v>142612000</v>
      </c>
      <c r="O341" s="74">
        <v>0</v>
      </c>
      <c r="P341" s="75"/>
      <c r="Q341" s="67" t="s">
        <v>3169</v>
      </c>
      <c r="R341" s="67" t="s">
        <v>1134</v>
      </c>
      <c r="S341" s="67" t="s">
        <v>442</v>
      </c>
      <c r="T341" s="68" t="s">
        <v>24</v>
      </c>
      <c r="U341" s="68"/>
      <c r="V341" s="67"/>
      <c r="W341" s="109"/>
    </row>
    <row r="342" spans="2:23" s="99" customFormat="1" ht="17.25" customHeight="1">
      <c r="B342" s="56">
        <v>2026</v>
      </c>
      <c r="C342" s="67">
        <v>4</v>
      </c>
      <c r="D342" s="67" t="s">
        <v>15</v>
      </c>
      <c r="E342" s="67" t="s">
        <v>3173</v>
      </c>
      <c r="F342" s="78" t="s">
        <v>48</v>
      </c>
      <c r="G342" s="67" t="s">
        <v>81</v>
      </c>
      <c r="H342" s="67" t="s">
        <v>52</v>
      </c>
      <c r="I342" s="69" t="s">
        <v>1687</v>
      </c>
      <c r="J342" s="74">
        <v>21417000</v>
      </c>
      <c r="K342" s="74">
        <v>0</v>
      </c>
      <c r="L342" s="74"/>
      <c r="M342" s="72">
        <f t="shared" si="26"/>
        <v>21417000</v>
      </c>
      <c r="N342" s="74">
        <v>21417000</v>
      </c>
      <c r="O342" s="74"/>
      <c r="P342" s="75"/>
      <c r="Q342" s="67" t="s">
        <v>445</v>
      </c>
      <c r="R342" s="67" t="s">
        <v>3174</v>
      </c>
      <c r="S342" s="67" t="s">
        <v>3175</v>
      </c>
      <c r="T342" s="68" t="s">
        <v>24</v>
      </c>
      <c r="U342" s="68"/>
      <c r="V342" s="67" t="s">
        <v>79</v>
      </c>
      <c r="W342" s="109"/>
    </row>
    <row r="343" spans="2:23" s="99" customFormat="1" ht="17.25" customHeight="1">
      <c r="B343" s="67">
        <v>2026</v>
      </c>
      <c r="C343" s="67">
        <v>5</v>
      </c>
      <c r="D343" s="67" t="s">
        <v>14</v>
      </c>
      <c r="E343" s="67" t="s">
        <v>3176</v>
      </c>
      <c r="F343" s="78" t="s">
        <v>48</v>
      </c>
      <c r="G343" s="67" t="s">
        <v>81</v>
      </c>
      <c r="H343" s="67" t="s">
        <v>52</v>
      </c>
      <c r="I343" s="68" t="s">
        <v>1687</v>
      </c>
      <c r="J343" s="74">
        <v>9108000</v>
      </c>
      <c r="K343" s="74">
        <v>0</v>
      </c>
      <c r="L343" s="74"/>
      <c r="M343" s="72">
        <f t="shared" si="26"/>
        <v>9108000</v>
      </c>
      <c r="N343" s="74">
        <v>9108000</v>
      </c>
      <c r="O343" s="74"/>
      <c r="P343" s="75"/>
      <c r="Q343" s="67" t="s">
        <v>445</v>
      </c>
      <c r="R343" s="67" t="s">
        <v>3174</v>
      </c>
      <c r="S343" s="67" t="s">
        <v>3175</v>
      </c>
      <c r="T343" s="68" t="s">
        <v>24</v>
      </c>
      <c r="U343" s="68"/>
      <c r="V343" s="67" t="s">
        <v>79</v>
      </c>
      <c r="W343" s="109"/>
    </row>
    <row r="344" spans="2:23" s="99" customFormat="1" ht="17.25" customHeight="1">
      <c r="B344" s="67">
        <v>2026</v>
      </c>
      <c r="C344" s="67">
        <v>5</v>
      </c>
      <c r="D344" s="67" t="s">
        <v>14</v>
      </c>
      <c r="E344" s="67" t="s">
        <v>3177</v>
      </c>
      <c r="F344" s="78" t="s">
        <v>48</v>
      </c>
      <c r="G344" s="67" t="s">
        <v>81</v>
      </c>
      <c r="H344" s="67" t="s">
        <v>52</v>
      </c>
      <c r="I344" s="68" t="s">
        <v>1687</v>
      </c>
      <c r="J344" s="74">
        <v>21649000</v>
      </c>
      <c r="K344" s="74">
        <v>0</v>
      </c>
      <c r="L344" s="74"/>
      <c r="M344" s="72">
        <f t="shared" si="26"/>
        <v>21649000</v>
      </c>
      <c r="N344" s="74">
        <v>21649000</v>
      </c>
      <c r="O344" s="74"/>
      <c r="P344" s="75"/>
      <c r="Q344" s="67" t="s">
        <v>445</v>
      </c>
      <c r="R344" s="67" t="s">
        <v>3174</v>
      </c>
      <c r="S344" s="67" t="s">
        <v>3175</v>
      </c>
      <c r="T344" s="68" t="s">
        <v>24</v>
      </c>
      <c r="U344" s="68"/>
      <c r="V344" s="67" t="s">
        <v>79</v>
      </c>
      <c r="W344" s="109"/>
    </row>
    <row r="345" spans="2:23" s="99" customFormat="1" ht="17.25" customHeight="1">
      <c r="B345" s="67">
        <v>2026</v>
      </c>
      <c r="C345" s="67">
        <v>5</v>
      </c>
      <c r="D345" s="67" t="s">
        <v>14</v>
      </c>
      <c r="E345" s="67" t="s">
        <v>3178</v>
      </c>
      <c r="F345" s="78" t="s">
        <v>48</v>
      </c>
      <c r="G345" s="67" t="s">
        <v>81</v>
      </c>
      <c r="H345" s="67" t="s">
        <v>52</v>
      </c>
      <c r="I345" s="68" t="s">
        <v>1687</v>
      </c>
      <c r="J345" s="74">
        <v>21357000</v>
      </c>
      <c r="K345" s="74">
        <v>0</v>
      </c>
      <c r="L345" s="74"/>
      <c r="M345" s="72">
        <f t="shared" si="26"/>
        <v>21357000</v>
      </c>
      <c r="N345" s="74">
        <v>21357000</v>
      </c>
      <c r="O345" s="74"/>
      <c r="P345" s="75"/>
      <c r="Q345" s="67" t="s">
        <v>445</v>
      </c>
      <c r="R345" s="67" t="s">
        <v>3174</v>
      </c>
      <c r="S345" s="67" t="s">
        <v>3175</v>
      </c>
      <c r="T345" s="68" t="s">
        <v>24</v>
      </c>
      <c r="U345" s="68"/>
      <c r="V345" s="67" t="s">
        <v>79</v>
      </c>
      <c r="W345" s="109"/>
    </row>
    <row r="346" spans="2:23" s="99" customFormat="1" ht="17.25" customHeight="1">
      <c r="B346" s="56">
        <v>2026</v>
      </c>
      <c r="C346" s="67">
        <v>5</v>
      </c>
      <c r="D346" s="67" t="s">
        <v>14</v>
      </c>
      <c r="E346" s="67" t="s">
        <v>3179</v>
      </c>
      <c r="F346" s="78" t="s">
        <v>48</v>
      </c>
      <c r="G346" s="67" t="s">
        <v>81</v>
      </c>
      <c r="H346" s="67" t="s">
        <v>52</v>
      </c>
      <c r="I346" s="69" t="s">
        <v>1687</v>
      </c>
      <c r="J346" s="74">
        <v>19176000</v>
      </c>
      <c r="K346" s="74">
        <v>0</v>
      </c>
      <c r="L346" s="74"/>
      <c r="M346" s="72">
        <f t="shared" si="26"/>
        <v>19176000</v>
      </c>
      <c r="N346" s="74">
        <v>19176000</v>
      </c>
      <c r="O346" s="74"/>
      <c r="P346" s="75"/>
      <c r="Q346" s="67" t="s">
        <v>445</v>
      </c>
      <c r="R346" s="67" t="s">
        <v>3174</v>
      </c>
      <c r="S346" s="67" t="s">
        <v>3175</v>
      </c>
      <c r="T346" s="68" t="s">
        <v>24</v>
      </c>
      <c r="U346" s="68"/>
      <c r="V346" s="67" t="s">
        <v>79</v>
      </c>
      <c r="W346" s="109"/>
    </row>
    <row r="347" spans="2:23" s="99" customFormat="1" ht="17.25" customHeight="1">
      <c r="B347" s="56">
        <v>2026</v>
      </c>
      <c r="C347" s="67">
        <v>4</v>
      </c>
      <c r="D347" s="67" t="s">
        <v>14</v>
      </c>
      <c r="E347" s="67" t="s">
        <v>3180</v>
      </c>
      <c r="F347" s="78" t="s">
        <v>48</v>
      </c>
      <c r="G347" s="67" t="s">
        <v>81</v>
      </c>
      <c r="H347" s="67" t="s">
        <v>52</v>
      </c>
      <c r="I347" s="69" t="s">
        <v>1687</v>
      </c>
      <c r="J347" s="74">
        <v>21403000</v>
      </c>
      <c r="K347" s="74">
        <v>0</v>
      </c>
      <c r="L347" s="74"/>
      <c r="M347" s="72">
        <f t="shared" si="26"/>
        <v>21403000</v>
      </c>
      <c r="N347" s="74">
        <v>21403000</v>
      </c>
      <c r="O347" s="74"/>
      <c r="P347" s="75"/>
      <c r="Q347" s="67" t="s">
        <v>445</v>
      </c>
      <c r="R347" s="67" t="s">
        <v>3174</v>
      </c>
      <c r="S347" s="67" t="s">
        <v>3175</v>
      </c>
      <c r="T347" s="68" t="s">
        <v>24</v>
      </c>
      <c r="U347" s="68"/>
      <c r="V347" s="67" t="s">
        <v>79</v>
      </c>
      <c r="W347" s="109"/>
    </row>
    <row r="348" spans="2:23" s="99" customFormat="1" ht="17.25" customHeight="1">
      <c r="B348" s="56">
        <v>2026</v>
      </c>
      <c r="C348" s="67">
        <v>4</v>
      </c>
      <c r="D348" s="67" t="s">
        <v>14</v>
      </c>
      <c r="E348" s="67" t="s">
        <v>3181</v>
      </c>
      <c r="F348" s="78" t="s">
        <v>48</v>
      </c>
      <c r="G348" s="67" t="s">
        <v>16</v>
      </c>
      <c r="H348" s="67" t="s">
        <v>51</v>
      </c>
      <c r="I348" s="69" t="s">
        <v>1685</v>
      </c>
      <c r="J348" s="74">
        <v>354233000</v>
      </c>
      <c r="K348" s="74">
        <v>64600000</v>
      </c>
      <c r="L348" s="74">
        <v>21805000</v>
      </c>
      <c r="M348" s="72">
        <f t="shared" si="26"/>
        <v>440638000</v>
      </c>
      <c r="N348" s="74">
        <v>131467000</v>
      </c>
      <c r="O348" s="74">
        <v>131467000</v>
      </c>
      <c r="P348" s="75"/>
      <c r="Q348" s="67" t="s">
        <v>486</v>
      </c>
      <c r="R348" s="67" t="s">
        <v>657</v>
      </c>
      <c r="S348" s="67" t="s">
        <v>1184</v>
      </c>
      <c r="T348" s="68" t="s">
        <v>24</v>
      </c>
      <c r="U348" s="68"/>
      <c r="V348" s="67"/>
      <c r="W348" s="109"/>
    </row>
    <row r="349" spans="2:23" s="99" customFormat="1" ht="17.25" customHeight="1">
      <c r="B349" s="56">
        <v>2026</v>
      </c>
      <c r="C349" s="67">
        <v>4</v>
      </c>
      <c r="D349" s="67" t="s">
        <v>14</v>
      </c>
      <c r="E349" s="67" t="s">
        <v>1066</v>
      </c>
      <c r="F349" s="78" t="s">
        <v>48</v>
      </c>
      <c r="G349" s="67" t="s">
        <v>17</v>
      </c>
      <c r="H349" s="67" t="s">
        <v>50</v>
      </c>
      <c r="I349" s="69" t="s">
        <v>1685</v>
      </c>
      <c r="J349" s="74">
        <v>2100000000</v>
      </c>
      <c r="K349" s="74">
        <v>400000000</v>
      </c>
      <c r="L349" s="74">
        <v>100000000</v>
      </c>
      <c r="M349" s="72">
        <f t="shared" si="26"/>
        <v>2600000000</v>
      </c>
      <c r="N349" s="74">
        <v>1500000000</v>
      </c>
      <c r="O349" s="74">
        <v>1820000000</v>
      </c>
      <c r="P349" s="75"/>
      <c r="Q349" s="67" t="s">
        <v>486</v>
      </c>
      <c r="R349" s="67" t="s">
        <v>264</v>
      </c>
      <c r="S349" s="67" t="s">
        <v>925</v>
      </c>
      <c r="T349" s="68" t="s">
        <v>24</v>
      </c>
      <c r="U349" s="68"/>
      <c r="V349" s="67"/>
      <c r="W349" s="109"/>
    </row>
    <row r="350" spans="2:23" s="99" customFormat="1" ht="17.25" customHeight="1">
      <c r="B350" s="56">
        <v>2026</v>
      </c>
      <c r="C350" s="67">
        <v>4</v>
      </c>
      <c r="D350" s="67" t="s">
        <v>14</v>
      </c>
      <c r="E350" s="67" t="s">
        <v>3182</v>
      </c>
      <c r="F350" s="78" t="s">
        <v>48</v>
      </c>
      <c r="G350" s="67" t="s">
        <v>64</v>
      </c>
      <c r="H350" s="67" t="s">
        <v>52</v>
      </c>
      <c r="I350" s="69" t="s">
        <v>1685</v>
      </c>
      <c r="J350" s="74">
        <v>35000000</v>
      </c>
      <c r="K350" s="74">
        <v>0</v>
      </c>
      <c r="L350" s="74">
        <v>0</v>
      </c>
      <c r="M350" s="72">
        <f t="shared" si="26"/>
        <v>35000000</v>
      </c>
      <c r="N350" s="74">
        <v>35000000</v>
      </c>
      <c r="O350" s="74">
        <v>35000000</v>
      </c>
      <c r="P350" s="75"/>
      <c r="Q350" s="67" t="s">
        <v>488</v>
      </c>
      <c r="R350" s="67" t="s">
        <v>440</v>
      </c>
      <c r="S350" s="67" t="s">
        <v>1180</v>
      </c>
      <c r="T350" s="68" t="s">
        <v>24</v>
      </c>
      <c r="U350" s="68"/>
      <c r="V350" s="67" t="s">
        <v>79</v>
      </c>
      <c r="W350" s="109"/>
    </row>
    <row r="351" spans="2:23" s="99" customFormat="1" ht="17.25" customHeight="1">
      <c r="B351" s="56">
        <v>2026</v>
      </c>
      <c r="C351" s="67">
        <v>5</v>
      </c>
      <c r="D351" s="67" t="s">
        <v>14</v>
      </c>
      <c r="E351" s="67" t="s">
        <v>3183</v>
      </c>
      <c r="F351" s="78" t="s">
        <v>48</v>
      </c>
      <c r="G351" s="67" t="s">
        <v>64</v>
      </c>
      <c r="H351" s="67" t="s">
        <v>52</v>
      </c>
      <c r="I351" s="69" t="s">
        <v>1685</v>
      </c>
      <c r="J351" s="74">
        <v>40000000</v>
      </c>
      <c r="K351" s="74">
        <v>26000000</v>
      </c>
      <c r="L351" s="74">
        <v>0</v>
      </c>
      <c r="M351" s="72">
        <f t="shared" si="26"/>
        <v>66000000</v>
      </c>
      <c r="N351" s="74">
        <v>40000000</v>
      </c>
      <c r="O351" s="74"/>
      <c r="P351" s="75"/>
      <c r="Q351" s="67" t="s">
        <v>488</v>
      </c>
      <c r="R351" s="67" t="s">
        <v>440</v>
      </c>
      <c r="S351" s="67" t="s">
        <v>1180</v>
      </c>
      <c r="T351" s="68" t="s">
        <v>24</v>
      </c>
      <c r="U351" s="68"/>
      <c r="V351" s="67" t="s">
        <v>79</v>
      </c>
      <c r="W351" s="109"/>
    </row>
    <row r="352" spans="2:23" s="99" customFormat="1" ht="17.25" customHeight="1">
      <c r="B352" s="56">
        <v>2026</v>
      </c>
      <c r="C352" s="67">
        <v>6</v>
      </c>
      <c r="D352" s="67" t="s">
        <v>14</v>
      </c>
      <c r="E352" s="67" t="s">
        <v>1080</v>
      </c>
      <c r="F352" s="78" t="s">
        <v>48</v>
      </c>
      <c r="G352" s="67" t="s">
        <v>81</v>
      </c>
      <c r="H352" s="67" t="s">
        <v>51</v>
      </c>
      <c r="I352" s="69" t="s">
        <v>1685</v>
      </c>
      <c r="J352" s="74">
        <v>770238000</v>
      </c>
      <c r="K352" s="74">
        <v>0</v>
      </c>
      <c r="L352" s="74">
        <v>0</v>
      </c>
      <c r="M352" s="72">
        <f t="shared" si="26"/>
        <v>770238000</v>
      </c>
      <c r="N352" s="74">
        <v>770238000</v>
      </c>
      <c r="O352" s="74">
        <v>770238000</v>
      </c>
      <c r="P352" s="75"/>
      <c r="Q352" s="67" t="s">
        <v>488</v>
      </c>
      <c r="R352" s="67" t="s">
        <v>588</v>
      </c>
      <c r="S352" s="67" t="s">
        <v>589</v>
      </c>
      <c r="T352" s="68" t="s">
        <v>24</v>
      </c>
      <c r="U352" s="68"/>
      <c r="V352" s="67"/>
      <c r="W352" s="109"/>
    </row>
    <row r="353" spans="2:23" s="99" customFormat="1" ht="17.25" customHeight="1">
      <c r="B353" s="56">
        <v>2026</v>
      </c>
      <c r="C353" s="67">
        <v>6</v>
      </c>
      <c r="D353" s="67" t="s">
        <v>14</v>
      </c>
      <c r="E353" s="67" t="s">
        <v>1081</v>
      </c>
      <c r="F353" s="78" t="s">
        <v>48</v>
      </c>
      <c r="G353" s="67" t="s">
        <v>81</v>
      </c>
      <c r="H353" s="67" t="s">
        <v>51</v>
      </c>
      <c r="I353" s="69" t="s">
        <v>1685</v>
      </c>
      <c r="J353" s="74">
        <v>770238000</v>
      </c>
      <c r="K353" s="74">
        <v>0</v>
      </c>
      <c r="L353" s="74">
        <v>0</v>
      </c>
      <c r="M353" s="72">
        <f t="shared" si="26"/>
        <v>770238000</v>
      </c>
      <c r="N353" s="74">
        <v>770238000</v>
      </c>
      <c r="O353" s="74">
        <v>770238000</v>
      </c>
      <c r="P353" s="75"/>
      <c r="Q353" s="67" t="s">
        <v>488</v>
      </c>
      <c r="R353" s="67" t="s">
        <v>588</v>
      </c>
      <c r="S353" s="67" t="s">
        <v>589</v>
      </c>
      <c r="T353" s="68" t="s">
        <v>24</v>
      </c>
      <c r="U353" s="68"/>
      <c r="V353" s="67"/>
      <c r="W353" s="109"/>
    </row>
    <row r="354" spans="2:23" s="99" customFormat="1" ht="17.25" customHeight="1">
      <c r="B354" s="56">
        <v>2026</v>
      </c>
      <c r="C354" s="67">
        <v>6</v>
      </c>
      <c r="D354" s="67" t="s">
        <v>14</v>
      </c>
      <c r="E354" s="67" t="s">
        <v>1082</v>
      </c>
      <c r="F354" s="78" t="s">
        <v>48</v>
      </c>
      <c r="G354" s="67" t="s">
        <v>81</v>
      </c>
      <c r="H354" s="67" t="s">
        <v>51</v>
      </c>
      <c r="I354" s="69" t="s">
        <v>1685</v>
      </c>
      <c r="J354" s="74">
        <v>770238000</v>
      </c>
      <c r="K354" s="74">
        <v>0</v>
      </c>
      <c r="L354" s="74">
        <v>0</v>
      </c>
      <c r="M354" s="72">
        <f t="shared" si="26"/>
        <v>770238000</v>
      </c>
      <c r="N354" s="74">
        <v>770238000</v>
      </c>
      <c r="O354" s="74">
        <v>770238000</v>
      </c>
      <c r="P354" s="75"/>
      <c r="Q354" s="67" t="s">
        <v>488</v>
      </c>
      <c r="R354" s="67" t="s">
        <v>588</v>
      </c>
      <c r="S354" s="67" t="s">
        <v>589</v>
      </c>
      <c r="T354" s="68" t="s">
        <v>24</v>
      </c>
      <c r="U354" s="68"/>
      <c r="V354" s="67"/>
      <c r="W354" s="109"/>
    </row>
    <row r="355" spans="2:23" s="99" customFormat="1" ht="17.25" customHeight="1">
      <c r="B355" s="56">
        <v>2026</v>
      </c>
      <c r="C355" s="67">
        <v>6</v>
      </c>
      <c r="D355" s="67" t="s">
        <v>14</v>
      </c>
      <c r="E355" s="67" t="s">
        <v>1083</v>
      </c>
      <c r="F355" s="78" t="s">
        <v>48</v>
      </c>
      <c r="G355" s="67" t="s">
        <v>37</v>
      </c>
      <c r="H355" s="67" t="s">
        <v>51</v>
      </c>
      <c r="I355" s="69" t="s">
        <v>1685</v>
      </c>
      <c r="J355" s="74">
        <v>596830000</v>
      </c>
      <c r="K355" s="74">
        <v>0</v>
      </c>
      <c r="L355" s="74">
        <v>0</v>
      </c>
      <c r="M355" s="72">
        <f t="shared" si="26"/>
        <v>596830000</v>
      </c>
      <c r="N355" s="74">
        <v>596830000</v>
      </c>
      <c r="O355" s="74">
        <v>596830000</v>
      </c>
      <c r="P355" s="75"/>
      <c r="Q355" s="67" t="s">
        <v>488</v>
      </c>
      <c r="R355" s="67" t="s">
        <v>590</v>
      </c>
      <c r="S355" s="67" t="s">
        <v>591</v>
      </c>
      <c r="T355" s="68" t="s">
        <v>24</v>
      </c>
      <c r="U355" s="68"/>
      <c r="V355" s="67"/>
      <c r="W355" s="109"/>
    </row>
    <row r="356" spans="2:23" s="99" customFormat="1" ht="17.25" customHeight="1">
      <c r="B356" s="56">
        <v>2026</v>
      </c>
      <c r="C356" s="67">
        <v>6</v>
      </c>
      <c r="D356" s="67" t="s">
        <v>14</v>
      </c>
      <c r="E356" s="67" t="s">
        <v>1084</v>
      </c>
      <c r="F356" s="78" t="s">
        <v>48</v>
      </c>
      <c r="G356" s="67" t="s">
        <v>37</v>
      </c>
      <c r="H356" s="67" t="s">
        <v>51</v>
      </c>
      <c r="I356" s="69" t="s">
        <v>1685</v>
      </c>
      <c r="J356" s="74">
        <v>616000000</v>
      </c>
      <c r="K356" s="74">
        <v>0</v>
      </c>
      <c r="L356" s="74">
        <v>0</v>
      </c>
      <c r="M356" s="72">
        <f t="shared" si="26"/>
        <v>616000000</v>
      </c>
      <c r="N356" s="74">
        <v>616000000</v>
      </c>
      <c r="O356" s="74">
        <v>616000000</v>
      </c>
      <c r="P356" s="75"/>
      <c r="Q356" s="67" t="s">
        <v>488</v>
      </c>
      <c r="R356" s="67" t="s">
        <v>590</v>
      </c>
      <c r="S356" s="67" t="s">
        <v>591</v>
      </c>
      <c r="T356" s="68" t="s">
        <v>24</v>
      </c>
      <c r="U356" s="68"/>
      <c r="V356" s="67"/>
      <c r="W356" s="109"/>
    </row>
    <row r="357" spans="2:23" s="99" customFormat="1" ht="17.25" customHeight="1">
      <c r="B357" s="56">
        <v>2026</v>
      </c>
      <c r="C357" s="67">
        <v>6</v>
      </c>
      <c r="D357" s="67" t="s">
        <v>14</v>
      </c>
      <c r="E357" s="67" t="s">
        <v>1085</v>
      </c>
      <c r="F357" s="78" t="s">
        <v>48</v>
      </c>
      <c r="G357" s="67" t="s">
        <v>81</v>
      </c>
      <c r="H357" s="67" t="s">
        <v>51</v>
      </c>
      <c r="I357" s="69" t="s">
        <v>1685</v>
      </c>
      <c r="J357" s="74">
        <v>770238000</v>
      </c>
      <c r="K357" s="74">
        <v>0</v>
      </c>
      <c r="L357" s="74">
        <v>0</v>
      </c>
      <c r="M357" s="72">
        <f t="shared" si="26"/>
        <v>770238000</v>
      </c>
      <c r="N357" s="74">
        <v>770238000</v>
      </c>
      <c r="O357" s="74">
        <v>770238000</v>
      </c>
      <c r="P357" s="75"/>
      <c r="Q357" s="67" t="s">
        <v>488</v>
      </c>
      <c r="R357" s="67" t="s">
        <v>1177</v>
      </c>
      <c r="S357" s="67" t="s">
        <v>1178</v>
      </c>
      <c r="T357" s="68" t="s">
        <v>24</v>
      </c>
      <c r="U357" s="68"/>
      <c r="V357" s="67"/>
      <c r="W357" s="109"/>
    </row>
    <row r="358" spans="2:23" s="99" customFormat="1" ht="17.25" customHeight="1">
      <c r="B358" s="56">
        <v>2026</v>
      </c>
      <c r="C358" s="67">
        <v>6</v>
      </c>
      <c r="D358" s="67" t="s">
        <v>14</v>
      </c>
      <c r="E358" s="67" t="s">
        <v>1086</v>
      </c>
      <c r="F358" s="78" t="s">
        <v>48</v>
      </c>
      <c r="G358" s="67" t="s">
        <v>37</v>
      </c>
      <c r="H358" s="67" t="s">
        <v>52</v>
      </c>
      <c r="I358" s="69" t="s">
        <v>1687</v>
      </c>
      <c r="J358" s="74">
        <v>27500000</v>
      </c>
      <c r="K358" s="74">
        <v>0</v>
      </c>
      <c r="L358" s="74">
        <v>0</v>
      </c>
      <c r="M358" s="72">
        <f t="shared" si="26"/>
        <v>27500000</v>
      </c>
      <c r="N358" s="74">
        <v>27500000</v>
      </c>
      <c r="O358" s="74">
        <v>27500000</v>
      </c>
      <c r="P358" s="75"/>
      <c r="Q358" s="67" t="s">
        <v>488</v>
      </c>
      <c r="R358" s="67" t="s">
        <v>592</v>
      </c>
      <c r="S358" s="67" t="s">
        <v>593</v>
      </c>
      <c r="T358" s="68" t="s">
        <v>24</v>
      </c>
      <c r="U358" s="68"/>
      <c r="V358" s="67"/>
      <c r="W358" s="109"/>
    </row>
    <row r="359" spans="2:23" s="99" customFormat="1" ht="17.25" customHeight="1">
      <c r="B359" s="56">
        <v>2026</v>
      </c>
      <c r="C359" s="67">
        <v>6</v>
      </c>
      <c r="D359" s="67" t="s">
        <v>14</v>
      </c>
      <c r="E359" s="67" t="s">
        <v>1087</v>
      </c>
      <c r="F359" s="78" t="s">
        <v>48</v>
      </c>
      <c r="G359" s="67" t="s">
        <v>81</v>
      </c>
      <c r="H359" s="67" t="s">
        <v>51</v>
      </c>
      <c r="I359" s="69" t="s">
        <v>1685</v>
      </c>
      <c r="J359" s="74">
        <v>369784000</v>
      </c>
      <c r="K359" s="74">
        <v>0</v>
      </c>
      <c r="L359" s="74">
        <v>0</v>
      </c>
      <c r="M359" s="72">
        <f t="shared" si="26"/>
        <v>369784000</v>
      </c>
      <c r="N359" s="74">
        <v>369784000</v>
      </c>
      <c r="O359" s="74">
        <v>369784000</v>
      </c>
      <c r="P359" s="75"/>
      <c r="Q359" s="67" t="s">
        <v>488</v>
      </c>
      <c r="R359" s="67" t="s">
        <v>1179</v>
      </c>
      <c r="S359" s="67" t="s">
        <v>1180</v>
      </c>
      <c r="T359" s="68" t="s">
        <v>24</v>
      </c>
      <c r="U359" s="68"/>
      <c r="V359" s="67"/>
      <c r="W359" s="109"/>
    </row>
    <row r="360" spans="2:23" s="99" customFormat="1" ht="17.25" customHeight="1">
      <c r="B360" s="56">
        <v>2026</v>
      </c>
      <c r="C360" s="67">
        <v>6</v>
      </c>
      <c r="D360" s="67" t="s">
        <v>14</v>
      </c>
      <c r="E360" s="67" t="s">
        <v>594</v>
      </c>
      <c r="F360" s="78" t="s">
        <v>48</v>
      </c>
      <c r="G360" s="67" t="s">
        <v>81</v>
      </c>
      <c r="H360" s="67" t="s">
        <v>51</v>
      </c>
      <c r="I360" s="69" t="s">
        <v>1685</v>
      </c>
      <c r="J360" s="74">
        <v>462230000</v>
      </c>
      <c r="K360" s="74">
        <v>0</v>
      </c>
      <c r="L360" s="74">
        <v>0</v>
      </c>
      <c r="M360" s="72">
        <f t="shared" si="26"/>
        <v>462230000</v>
      </c>
      <c r="N360" s="74">
        <v>462230000</v>
      </c>
      <c r="O360" s="74">
        <v>462230000</v>
      </c>
      <c r="P360" s="75"/>
      <c r="Q360" s="67" t="s">
        <v>488</v>
      </c>
      <c r="R360" s="67" t="s">
        <v>1177</v>
      </c>
      <c r="S360" s="67" t="s">
        <v>1178</v>
      </c>
      <c r="T360" s="68" t="s">
        <v>24</v>
      </c>
      <c r="U360" s="68"/>
      <c r="V360" s="67"/>
      <c r="W360" s="109"/>
    </row>
    <row r="361" spans="2:23" s="99" customFormat="1" ht="17.25" customHeight="1">
      <c r="B361" s="56">
        <v>2026</v>
      </c>
      <c r="C361" s="67">
        <v>6</v>
      </c>
      <c r="D361" s="67" t="s">
        <v>14</v>
      </c>
      <c r="E361" s="67" t="s">
        <v>3184</v>
      </c>
      <c r="F361" s="78" t="s">
        <v>48</v>
      </c>
      <c r="G361" s="67" t="s">
        <v>16</v>
      </c>
      <c r="H361" s="67" t="s">
        <v>50</v>
      </c>
      <c r="I361" s="69" t="s">
        <v>1685</v>
      </c>
      <c r="J361" s="74">
        <v>388000000</v>
      </c>
      <c r="K361" s="74">
        <v>176960000</v>
      </c>
      <c r="L361" s="74">
        <v>16517000</v>
      </c>
      <c r="M361" s="72">
        <f t="shared" si="26"/>
        <v>581477000</v>
      </c>
      <c r="N361" s="74">
        <v>15000000</v>
      </c>
      <c r="O361" s="74">
        <v>5000000</v>
      </c>
      <c r="P361" s="75"/>
      <c r="Q361" s="67" t="s">
        <v>3185</v>
      </c>
      <c r="R361" s="67" t="s">
        <v>487</v>
      </c>
      <c r="S361" s="67" t="s">
        <v>3186</v>
      </c>
      <c r="T361" s="68" t="s">
        <v>24</v>
      </c>
      <c r="U361" s="68"/>
      <c r="V361" s="67"/>
      <c r="W361" s="109"/>
    </row>
    <row r="362" spans="2:23" s="99" customFormat="1" ht="17.25" customHeight="1">
      <c r="B362" s="56">
        <v>2026</v>
      </c>
      <c r="C362" s="67">
        <v>6</v>
      </c>
      <c r="D362" s="67" t="s">
        <v>14</v>
      </c>
      <c r="E362" s="67" t="s">
        <v>1034</v>
      </c>
      <c r="F362" s="78" t="s">
        <v>48</v>
      </c>
      <c r="G362" s="67" t="s">
        <v>17</v>
      </c>
      <c r="H362" s="67" t="s">
        <v>50</v>
      </c>
      <c r="I362" s="69" t="s">
        <v>1685</v>
      </c>
      <c r="J362" s="74">
        <v>2000000000</v>
      </c>
      <c r="K362" s="74">
        <v>904000000</v>
      </c>
      <c r="L362" s="74">
        <v>0</v>
      </c>
      <c r="M362" s="72">
        <f t="shared" si="26"/>
        <v>2904000000</v>
      </c>
      <c r="N362" s="74">
        <v>1600000000</v>
      </c>
      <c r="O362" s="74">
        <v>1600000000</v>
      </c>
      <c r="P362" s="75"/>
      <c r="Q362" s="67" t="s">
        <v>3185</v>
      </c>
      <c r="R362" s="67" t="s">
        <v>617</v>
      </c>
      <c r="S362" s="67" t="s">
        <v>618</v>
      </c>
      <c r="T362" s="68" t="s">
        <v>24</v>
      </c>
      <c r="U362" s="68"/>
      <c r="V362" s="67"/>
      <c r="W362" s="109"/>
    </row>
    <row r="363" spans="2:23" s="99" customFormat="1" ht="17.25" customHeight="1">
      <c r="B363" s="56">
        <v>2026</v>
      </c>
      <c r="C363" s="67">
        <v>6</v>
      </c>
      <c r="D363" s="67" t="s">
        <v>14</v>
      </c>
      <c r="E363" s="67" t="s">
        <v>993</v>
      </c>
      <c r="F363" s="78" t="s">
        <v>48</v>
      </c>
      <c r="G363" s="67" t="s">
        <v>81</v>
      </c>
      <c r="H363" s="67" t="s">
        <v>52</v>
      </c>
      <c r="I363" s="69" t="s">
        <v>1685</v>
      </c>
      <c r="J363" s="74">
        <v>1138887000</v>
      </c>
      <c r="K363" s="74">
        <v>0</v>
      </c>
      <c r="L363" s="74">
        <v>0</v>
      </c>
      <c r="M363" s="72">
        <f t="shared" si="26"/>
        <v>1138887000</v>
      </c>
      <c r="N363" s="74">
        <v>1138887000</v>
      </c>
      <c r="O363" s="74">
        <v>1138887000</v>
      </c>
      <c r="P363" s="75"/>
      <c r="Q363" s="67" t="s">
        <v>200</v>
      </c>
      <c r="R363" s="67" t="s">
        <v>602</v>
      </c>
      <c r="S363" s="67" t="s">
        <v>1225</v>
      </c>
      <c r="T363" s="68" t="s">
        <v>24</v>
      </c>
      <c r="U363" s="68"/>
      <c r="V363" s="67" t="s">
        <v>79</v>
      </c>
      <c r="W363" s="109"/>
    </row>
    <row r="364" spans="2:23" s="99" customFormat="1" ht="17.25" customHeight="1">
      <c r="B364" s="56">
        <v>2026</v>
      </c>
      <c r="C364" s="67">
        <v>6</v>
      </c>
      <c r="D364" s="67" t="s">
        <v>14</v>
      </c>
      <c r="E364" s="67" t="s">
        <v>3187</v>
      </c>
      <c r="F364" s="78" t="s">
        <v>48</v>
      </c>
      <c r="G364" s="67" t="s">
        <v>16</v>
      </c>
      <c r="H364" s="67" t="s">
        <v>50</v>
      </c>
      <c r="I364" s="69" t="s">
        <v>1685</v>
      </c>
      <c r="J364" s="74">
        <v>220000000</v>
      </c>
      <c r="K364" s="74">
        <v>35000000</v>
      </c>
      <c r="L364" s="74">
        <v>0</v>
      </c>
      <c r="M364" s="72">
        <f t="shared" si="26"/>
        <v>255000000</v>
      </c>
      <c r="N364" s="74">
        <v>220000000</v>
      </c>
      <c r="O364" s="74">
        <v>0</v>
      </c>
      <c r="P364" s="75"/>
      <c r="Q364" s="67" t="s">
        <v>200</v>
      </c>
      <c r="R364" s="67" t="s">
        <v>1205</v>
      </c>
      <c r="S364" s="67" t="s">
        <v>1114</v>
      </c>
      <c r="T364" s="68" t="s">
        <v>44</v>
      </c>
      <c r="U364" s="68"/>
      <c r="V364" s="67"/>
      <c r="W364" s="109"/>
    </row>
    <row r="365" spans="2:23" s="99" customFormat="1" ht="17.25" customHeight="1">
      <c r="B365" s="56">
        <v>2026</v>
      </c>
      <c r="C365" s="67">
        <v>6</v>
      </c>
      <c r="D365" s="67" t="s">
        <v>14</v>
      </c>
      <c r="E365" s="67" t="s">
        <v>994</v>
      </c>
      <c r="F365" s="78" t="s">
        <v>48</v>
      </c>
      <c r="G365" s="67" t="s">
        <v>37</v>
      </c>
      <c r="H365" s="67" t="s">
        <v>50</v>
      </c>
      <c r="I365" s="69" t="s">
        <v>1685</v>
      </c>
      <c r="J365" s="74">
        <v>107822000</v>
      </c>
      <c r="K365" s="74">
        <v>240249000</v>
      </c>
      <c r="L365" s="74">
        <v>0</v>
      </c>
      <c r="M365" s="72">
        <f t="shared" si="26"/>
        <v>348071000</v>
      </c>
      <c r="N365" s="74">
        <v>64693200</v>
      </c>
      <c r="O365" s="74"/>
      <c r="P365" s="75"/>
      <c r="Q365" s="67" t="s">
        <v>200</v>
      </c>
      <c r="R365" s="67" t="s">
        <v>443</v>
      </c>
      <c r="S365" s="67" t="s">
        <v>382</v>
      </c>
      <c r="T365" s="68" t="s">
        <v>24</v>
      </c>
      <c r="U365" s="68"/>
      <c r="V365" s="67"/>
      <c r="W365" s="109"/>
    </row>
    <row r="366" spans="2:23" s="99" customFormat="1" ht="17.25" customHeight="1">
      <c r="B366" s="56">
        <v>2026</v>
      </c>
      <c r="C366" s="67">
        <v>4</v>
      </c>
      <c r="D366" s="67" t="s">
        <v>14</v>
      </c>
      <c r="E366" s="67" t="s">
        <v>1035</v>
      </c>
      <c r="F366" s="78" t="s">
        <v>48</v>
      </c>
      <c r="G366" s="67" t="s">
        <v>16</v>
      </c>
      <c r="H366" s="67" t="s">
        <v>50</v>
      </c>
      <c r="I366" s="69" t="s">
        <v>1685</v>
      </c>
      <c r="J366" s="74">
        <v>2352000000</v>
      </c>
      <c r="K366" s="74">
        <v>10000000</v>
      </c>
      <c r="L366" s="74">
        <v>10000000</v>
      </c>
      <c r="M366" s="72">
        <f t="shared" si="26"/>
        <v>2372000000</v>
      </c>
      <c r="N366" s="74">
        <v>15000000</v>
      </c>
      <c r="O366" s="74">
        <v>5000000</v>
      </c>
      <c r="P366" s="75"/>
      <c r="Q366" s="67" t="s">
        <v>200</v>
      </c>
      <c r="R366" s="67" t="s">
        <v>1162</v>
      </c>
      <c r="S366" s="67" t="s">
        <v>1149</v>
      </c>
      <c r="T366" s="68" t="s">
        <v>24</v>
      </c>
      <c r="U366" s="68"/>
      <c r="V366" s="67"/>
      <c r="W366" s="109"/>
    </row>
    <row r="367" spans="2:23" s="27" customFormat="1" ht="17.25" customHeight="1">
      <c r="B367" s="11">
        <v>2026</v>
      </c>
      <c r="C367" s="11">
        <v>4</v>
      </c>
      <c r="D367" s="11" t="s">
        <v>2007</v>
      </c>
      <c r="E367" s="11" t="s">
        <v>3327</v>
      </c>
      <c r="F367" s="141" t="s">
        <v>2975</v>
      </c>
      <c r="G367" s="11" t="s">
        <v>1933</v>
      </c>
      <c r="H367" s="11" t="s">
        <v>2257</v>
      </c>
      <c r="I367" s="13" t="s">
        <v>2149</v>
      </c>
      <c r="J367" s="72">
        <v>150000000</v>
      </c>
      <c r="K367" s="72">
        <v>200000000</v>
      </c>
      <c r="L367" s="72">
        <v>20000000</v>
      </c>
      <c r="M367" s="72">
        <f>SUM(J367:L367)</f>
        <v>370000000</v>
      </c>
      <c r="N367" s="72">
        <v>400000000</v>
      </c>
      <c r="O367" s="72">
        <v>400000000</v>
      </c>
      <c r="P367" s="93"/>
      <c r="Q367" s="126" t="s">
        <v>3328</v>
      </c>
      <c r="R367" s="11" t="s">
        <v>3329</v>
      </c>
      <c r="S367" s="11" t="s">
        <v>671</v>
      </c>
      <c r="T367" s="13"/>
      <c r="U367" s="13"/>
      <c r="V367" s="11"/>
      <c r="W367" s="108"/>
    </row>
    <row r="368" spans="2:23" s="27" customFormat="1" ht="17.25" customHeight="1">
      <c r="B368" s="11">
        <v>2026</v>
      </c>
      <c r="C368" s="28">
        <v>4</v>
      </c>
      <c r="D368" s="28" t="s">
        <v>14</v>
      </c>
      <c r="E368" s="66" t="s">
        <v>3330</v>
      </c>
      <c r="F368" s="66" t="s">
        <v>67</v>
      </c>
      <c r="G368" s="66" t="s">
        <v>1933</v>
      </c>
      <c r="H368" s="66" t="s">
        <v>51</v>
      </c>
      <c r="I368" s="13" t="s">
        <v>1686</v>
      </c>
      <c r="J368" s="74">
        <v>98464000</v>
      </c>
      <c r="K368" s="74">
        <v>0</v>
      </c>
      <c r="L368" s="74">
        <v>0</v>
      </c>
      <c r="M368" s="102">
        <f t="shared" ref="M368" si="27">SUM(J368:L368)</f>
        <v>98464000</v>
      </c>
      <c r="N368" s="74">
        <v>98464000</v>
      </c>
      <c r="O368" s="74">
        <v>98464000</v>
      </c>
      <c r="P368" s="93"/>
      <c r="Q368" s="66" t="s">
        <v>3331</v>
      </c>
      <c r="R368" s="66" t="s">
        <v>3332</v>
      </c>
      <c r="S368" s="66" t="s">
        <v>3333</v>
      </c>
      <c r="T368" s="28" t="s">
        <v>24</v>
      </c>
      <c r="U368" s="28"/>
      <c r="V368" s="66"/>
      <c r="W368" s="108"/>
    </row>
    <row r="369" spans="2:23" s="27" customFormat="1" ht="17.25" customHeight="1">
      <c r="B369" s="11">
        <v>2026</v>
      </c>
      <c r="C369" s="66">
        <v>4</v>
      </c>
      <c r="D369" s="66" t="s">
        <v>2007</v>
      </c>
      <c r="E369" s="66" t="s">
        <v>3337</v>
      </c>
      <c r="F369" s="91" t="s">
        <v>2975</v>
      </c>
      <c r="G369" s="66" t="s">
        <v>1933</v>
      </c>
      <c r="H369" s="66" t="s">
        <v>61</v>
      </c>
      <c r="I369" s="13" t="s">
        <v>1686</v>
      </c>
      <c r="J369" s="74">
        <v>20000000</v>
      </c>
      <c r="K369" s="74">
        <v>0</v>
      </c>
      <c r="L369" s="74">
        <v>20000000</v>
      </c>
      <c r="M369" s="74">
        <v>20000000</v>
      </c>
      <c r="N369" s="74">
        <v>20000000</v>
      </c>
      <c r="O369" s="93"/>
      <c r="P369" s="93"/>
      <c r="Q369" s="11" t="s">
        <v>3334</v>
      </c>
      <c r="R369" s="66" t="s">
        <v>3338</v>
      </c>
      <c r="S369" s="66" t="s">
        <v>3339</v>
      </c>
      <c r="T369" s="28" t="s">
        <v>24</v>
      </c>
      <c r="U369" s="66"/>
      <c r="V369" s="66" t="s">
        <v>63</v>
      </c>
      <c r="W369" s="108"/>
    </row>
    <row r="370" spans="2:23" s="27" customFormat="1" ht="17.25" customHeight="1">
      <c r="B370" s="11">
        <v>2026</v>
      </c>
      <c r="C370" s="66">
        <v>4</v>
      </c>
      <c r="D370" s="66" t="s">
        <v>2007</v>
      </c>
      <c r="E370" s="66" t="s">
        <v>3340</v>
      </c>
      <c r="F370" s="141" t="s">
        <v>2975</v>
      </c>
      <c r="G370" s="11" t="s">
        <v>1933</v>
      </c>
      <c r="H370" s="11" t="s">
        <v>61</v>
      </c>
      <c r="I370" s="13" t="s">
        <v>1686</v>
      </c>
      <c r="J370" s="72">
        <v>20000000</v>
      </c>
      <c r="K370" s="74">
        <v>0</v>
      </c>
      <c r="L370" s="72">
        <v>20000000</v>
      </c>
      <c r="M370" s="72">
        <v>20000000</v>
      </c>
      <c r="N370" s="72">
        <v>20000000</v>
      </c>
      <c r="O370" s="146"/>
      <c r="P370" s="93"/>
      <c r="Q370" s="11" t="s">
        <v>3334</v>
      </c>
      <c r="R370" s="11" t="s">
        <v>3335</v>
      </c>
      <c r="S370" s="11" t="s">
        <v>3336</v>
      </c>
      <c r="T370" s="28" t="s">
        <v>24</v>
      </c>
      <c r="U370" s="66"/>
      <c r="V370" s="66" t="s">
        <v>63</v>
      </c>
      <c r="W370" s="108"/>
    </row>
    <row r="371" spans="2:23" s="27" customFormat="1" ht="17.25" customHeight="1">
      <c r="B371" s="11">
        <v>2026</v>
      </c>
      <c r="C371" s="11">
        <v>4</v>
      </c>
      <c r="D371" s="11" t="s">
        <v>15</v>
      </c>
      <c r="E371" s="11" t="s">
        <v>3341</v>
      </c>
      <c r="F371" s="141" t="s">
        <v>67</v>
      </c>
      <c r="G371" s="11" t="s">
        <v>68</v>
      </c>
      <c r="H371" s="11" t="s">
        <v>50</v>
      </c>
      <c r="I371" s="13" t="s">
        <v>1685</v>
      </c>
      <c r="J371" s="72">
        <v>5396292000</v>
      </c>
      <c r="K371" s="72">
        <v>3105106000</v>
      </c>
      <c r="L371" s="72">
        <v>0</v>
      </c>
      <c r="M371" s="72">
        <f>SUM(J371:L371)</f>
        <v>8501398000</v>
      </c>
      <c r="N371" s="72">
        <v>600000000</v>
      </c>
      <c r="O371" s="72">
        <f>M371</f>
        <v>8501398000</v>
      </c>
      <c r="P371" s="93"/>
      <c r="Q371" s="11" t="s">
        <v>3342</v>
      </c>
      <c r="R371" s="11" t="s">
        <v>3343</v>
      </c>
      <c r="S371" s="11" t="s">
        <v>3344</v>
      </c>
      <c r="T371" s="13" t="s">
        <v>24</v>
      </c>
      <c r="U371" s="13"/>
      <c r="V371" s="11"/>
      <c r="W371" s="108"/>
    </row>
    <row r="372" spans="2:23" s="27" customFormat="1" ht="17.25" customHeight="1">
      <c r="B372" s="11">
        <v>2026</v>
      </c>
      <c r="C372" s="66">
        <v>4</v>
      </c>
      <c r="D372" s="66" t="s">
        <v>15</v>
      </c>
      <c r="E372" s="66" t="s">
        <v>3345</v>
      </c>
      <c r="F372" s="141" t="s">
        <v>67</v>
      </c>
      <c r="G372" s="66" t="s">
        <v>68</v>
      </c>
      <c r="H372" s="66" t="s">
        <v>51</v>
      </c>
      <c r="I372" s="13" t="s">
        <v>1685</v>
      </c>
      <c r="J372" s="74">
        <v>6114405000</v>
      </c>
      <c r="K372" s="74">
        <v>0</v>
      </c>
      <c r="L372" s="74"/>
      <c r="M372" s="74">
        <f t="shared" ref="M372" si="28">SUM(J372:L372)</f>
        <v>6114405000</v>
      </c>
      <c r="N372" s="74">
        <v>150000000</v>
      </c>
      <c r="O372" s="74">
        <v>1200000000</v>
      </c>
      <c r="P372" s="93"/>
      <c r="Q372" s="11" t="s">
        <v>3342</v>
      </c>
      <c r="R372" s="66" t="s">
        <v>3346</v>
      </c>
      <c r="S372" s="66" t="s">
        <v>3347</v>
      </c>
      <c r="T372" s="28" t="s">
        <v>24</v>
      </c>
      <c r="U372" s="28"/>
      <c r="V372" s="66"/>
      <c r="W372" s="108"/>
    </row>
    <row r="373" spans="2:23" s="27" customFormat="1" ht="17.25" customHeight="1">
      <c r="B373" s="11">
        <v>2026</v>
      </c>
      <c r="C373" s="11">
        <v>6</v>
      </c>
      <c r="D373" s="11" t="s">
        <v>15</v>
      </c>
      <c r="E373" s="11" t="s">
        <v>3348</v>
      </c>
      <c r="F373" s="141" t="s">
        <v>67</v>
      </c>
      <c r="G373" s="11" t="s">
        <v>16</v>
      </c>
      <c r="H373" s="11" t="s">
        <v>50</v>
      </c>
      <c r="I373" s="13" t="s">
        <v>1685</v>
      </c>
      <c r="J373" s="72">
        <v>33780000000</v>
      </c>
      <c r="K373" s="72">
        <v>9500000000</v>
      </c>
      <c r="L373" s="72">
        <v>4200000000</v>
      </c>
      <c r="M373" s="72">
        <f>SUM(J373:L373)</f>
        <v>47480000000</v>
      </c>
      <c r="N373" s="72">
        <v>1000000000</v>
      </c>
      <c r="O373" s="72">
        <f>M373</f>
        <v>47480000000</v>
      </c>
      <c r="P373" s="93"/>
      <c r="Q373" s="11" t="s">
        <v>3349</v>
      </c>
      <c r="R373" s="11" t="s">
        <v>3350</v>
      </c>
      <c r="S373" s="11" t="s">
        <v>3351</v>
      </c>
      <c r="T373" s="13" t="s">
        <v>44</v>
      </c>
      <c r="U373" s="13"/>
      <c r="V373" s="11"/>
      <c r="W373" s="108"/>
    </row>
    <row r="374" spans="2:23" s="27" customFormat="1" ht="17.25" customHeight="1">
      <c r="B374" s="11">
        <v>2026</v>
      </c>
      <c r="C374" s="66">
        <v>4</v>
      </c>
      <c r="D374" s="66" t="s">
        <v>14</v>
      </c>
      <c r="E374" s="66" t="s">
        <v>3352</v>
      </c>
      <c r="F374" s="91" t="s">
        <v>67</v>
      </c>
      <c r="G374" s="66" t="s">
        <v>68</v>
      </c>
      <c r="H374" s="66" t="s">
        <v>51</v>
      </c>
      <c r="I374" s="13" t="s">
        <v>1685</v>
      </c>
      <c r="J374" s="74">
        <v>2350000000</v>
      </c>
      <c r="K374" s="74">
        <v>865000000</v>
      </c>
      <c r="L374" s="74">
        <v>515000000</v>
      </c>
      <c r="M374" s="74">
        <f t="shared" ref="M374" si="29">SUM(J374:L374)</f>
        <v>3730000000</v>
      </c>
      <c r="N374" s="74">
        <v>1000000000</v>
      </c>
      <c r="O374" s="72">
        <f t="shared" ref="O374" si="30">M374</f>
        <v>3730000000</v>
      </c>
      <c r="P374" s="93"/>
      <c r="Q374" s="11" t="s">
        <v>3349</v>
      </c>
      <c r="R374" s="66" t="s">
        <v>3353</v>
      </c>
      <c r="S374" s="66" t="s">
        <v>3354</v>
      </c>
      <c r="T374" s="28" t="s">
        <v>24</v>
      </c>
      <c r="U374" s="28"/>
      <c r="V374" s="66"/>
      <c r="W374" s="108"/>
    </row>
    <row r="375" spans="2:23" s="27" customFormat="1" ht="17.25" customHeight="1">
      <c r="B375" s="11">
        <v>2026</v>
      </c>
      <c r="C375" s="11">
        <v>4</v>
      </c>
      <c r="D375" s="11" t="s">
        <v>14</v>
      </c>
      <c r="E375" s="11" t="s">
        <v>3355</v>
      </c>
      <c r="F375" s="141" t="s">
        <v>67</v>
      </c>
      <c r="G375" s="11" t="s">
        <v>37</v>
      </c>
      <c r="H375" s="11" t="s">
        <v>52</v>
      </c>
      <c r="I375" s="13" t="s">
        <v>1685</v>
      </c>
      <c r="J375" s="72">
        <v>20000000</v>
      </c>
      <c r="K375" s="74">
        <v>0</v>
      </c>
      <c r="L375" s="72"/>
      <c r="M375" s="72">
        <f>SUM(J375:L375)</f>
        <v>20000000</v>
      </c>
      <c r="N375" s="72">
        <v>20000000</v>
      </c>
      <c r="O375" s="72"/>
      <c r="P375" s="146"/>
      <c r="Q375" s="11" t="s">
        <v>3356</v>
      </c>
      <c r="R375" s="11" t="s">
        <v>3357</v>
      </c>
      <c r="S375" s="11" t="s">
        <v>3358</v>
      </c>
      <c r="T375" s="13" t="s">
        <v>24</v>
      </c>
      <c r="U375" s="13"/>
      <c r="V375" s="66" t="s">
        <v>63</v>
      </c>
      <c r="W375" s="108"/>
    </row>
    <row r="376" spans="2:23" s="27" customFormat="1" ht="17.25" customHeight="1">
      <c r="B376" s="11">
        <v>2026</v>
      </c>
      <c r="C376" s="11">
        <v>4</v>
      </c>
      <c r="D376" s="11" t="s">
        <v>14</v>
      </c>
      <c r="E376" s="11" t="s">
        <v>3359</v>
      </c>
      <c r="F376" s="141" t="s">
        <v>67</v>
      </c>
      <c r="G376" s="11" t="s">
        <v>16</v>
      </c>
      <c r="H376" s="11" t="s">
        <v>50</v>
      </c>
      <c r="I376" s="13" t="s">
        <v>1685</v>
      </c>
      <c r="J376" s="72">
        <v>138930000</v>
      </c>
      <c r="K376" s="72">
        <v>132870000</v>
      </c>
      <c r="L376" s="72">
        <v>28200000</v>
      </c>
      <c r="M376" s="72">
        <f>SUM(J376:L376)</f>
        <v>300000000</v>
      </c>
      <c r="N376" s="72">
        <v>138930000</v>
      </c>
      <c r="O376" s="72"/>
      <c r="P376" s="146"/>
      <c r="Q376" s="11" t="s">
        <v>3356</v>
      </c>
      <c r="R376" s="11" t="s">
        <v>3360</v>
      </c>
      <c r="S376" s="11" t="s">
        <v>3361</v>
      </c>
      <c r="T376" s="13" t="s">
        <v>24</v>
      </c>
      <c r="U376" s="13"/>
      <c r="V376" s="11"/>
      <c r="W376" s="108"/>
    </row>
    <row r="377" spans="2:23" s="27" customFormat="1" ht="17.25" customHeight="1">
      <c r="B377" s="66">
        <v>2026</v>
      </c>
      <c r="C377" s="66">
        <v>4</v>
      </c>
      <c r="D377" s="66" t="s">
        <v>14</v>
      </c>
      <c r="E377" s="66" t="s">
        <v>3362</v>
      </c>
      <c r="F377" s="91" t="s">
        <v>67</v>
      </c>
      <c r="G377" s="66" t="s">
        <v>37</v>
      </c>
      <c r="H377" s="66" t="s">
        <v>51</v>
      </c>
      <c r="I377" s="28" t="s">
        <v>1685</v>
      </c>
      <c r="J377" s="74">
        <v>21224000</v>
      </c>
      <c r="K377" s="74">
        <v>6556000</v>
      </c>
      <c r="L377" s="74"/>
      <c r="M377" s="74">
        <f>SUM(J377:L377)</f>
        <v>27780000</v>
      </c>
      <c r="N377" s="74">
        <v>27780000</v>
      </c>
      <c r="O377" s="74">
        <f>N377*70%</f>
        <v>19446000</v>
      </c>
      <c r="P377" s="93"/>
      <c r="Q377" s="66" t="s">
        <v>3363</v>
      </c>
      <c r="R377" s="66" t="s">
        <v>3364</v>
      </c>
      <c r="S377" s="66" t="s">
        <v>3365</v>
      </c>
      <c r="T377" s="28" t="s">
        <v>24</v>
      </c>
      <c r="U377" s="28"/>
      <c r="V377" s="66"/>
      <c r="W377" s="108"/>
    </row>
    <row r="378" spans="2:23" s="27" customFormat="1" ht="17.25" customHeight="1">
      <c r="B378" s="66">
        <v>2026</v>
      </c>
      <c r="C378" s="66">
        <v>4</v>
      </c>
      <c r="D378" s="66" t="s">
        <v>14</v>
      </c>
      <c r="E378" s="66" t="s">
        <v>3366</v>
      </c>
      <c r="F378" s="91" t="s">
        <v>67</v>
      </c>
      <c r="G378" s="66" t="s">
        <v>37</v>
      </c>
      <c r="H378" s="66" t="s">
        <v>51</v>
      </c>
      <c r="I378" s="28" t="s">
        <v>1685</v>
      </c>
      <c r="J378" s="74">
        <v>130948000</v>
      </c>
      <c r="K378" s="74">
        <v>1006879</v>
      </c>
      <c r="L378" s="74"/>
      <c r="M378" s="74">
        <f>SUM(J378:L378)</f>
        <v>131954879</v>
      </c>
      <c r="N378" s="74">
        <f>SUM(K378:M378)</f>
        <v>132961758</v>
      </c>
      <c r="O378" s="74">
        <v>93073230</v>
      </c>
      <c r="P378" s="93"/>
      <c r="Q378" s="66" t="s">
        <v>3363</v>
      </c>
      <c r="R378" s="66" t="s">
        <v>3364</v>
      </c>
      <c r="S378" s="66" t="s">
        <v>3365</v>
      </c>
      <c r="T378" s="28" t="s">
        <v>24</v>
      </c>
      <c r="U378" s="66"/>
      <c r="V378" s="66"/>
      <c r="W378" s="108"/>
    </row>
    <row r="379" spans="2:23" s="27" customFormat="1" ht="17.25" customHeight="1">
      <c r="B379" s="11">
        <v>2026</v>
      </c>
      <c r="C379" s="66">
        <v>4</v>
      </c>
      <c r="D379" s="66" t="s">
        <v>14</v>
      </c>
      <c r="E379" s="66" t="s">
        <v>3367</v>
      </c>
      <c r="F379" s="91" t="s">
        <v>67</v>
      </c>
      <c r="G379" s="66" t="s">
        <v>16</v>
      </c>
      <c r="H379" s="66" t="s">
        <v>51</v>
      </c>
      <c r="I379" s="13" t="s">
        <v>1685</v>
      </c>
      <c r="J379" s="74">
        <v>11000000</v>
      </c>
      <c r="K379" s="74">
        <v>0</v>
      </c>
      <c r="L379" s="74">
        <v>0</v>
      </c>
      <c r="M379" s="74">
        <f t="shared" ref="M379" si="31">SUM(J379:L379)</f>
        <v>11000000</v>
      </c>
      <c r="N379" s="74"/>
      <c r="O379" s="74"/>
      <c r="P379" s="93"/>
      <c r="Q379" s="66" t="s">
        <v>3368</v>
      </c>
      <c r="R379" s="66" t="s">
        <v>3369</v>
      </c>
      <c r="S379" s="66" t="s">
        <v>3370</v>
      </c>
      <c r="T379" s="28" t="s">
        <v>24</v>
      </c>
      <c r="U379" s="28"/>
      <c r="V379" s="66"/>
      <c r="W379" s="108"/>
    </row>
    <row r="380" spans="2:23" s="99" customFormat="1" ht="17.25" customHeight="1">
      <c r="B380" s="67">
        <v>2026</v>
      </c>
      <c r="C380" s="67">
        <v>4</v>
      </c>
      <c r="D380" s="67" t="s">
        <v>14</v>
      </c>
      <c r="E380" s="67" t="s">
        <v>3608</v>
      </c>
      <c r="F380" s="78" t="s">
        <v>66</v>
      </c>
      <c r="G380" s="67" t="s">
        <v>81</v>
      </c>
      <c r="H380" s="56" t="s">
        <v>52</v>
      </c>
      <c r="I380" s="69" t="s">
        <v>1687</v>
      </c>
      <c r="J380" s="67">
        <v>11458000</v>
      </c>
      <c r="K380" s="67"/>
      <c r="L380" s="67"/>
      <c r="M380" s="72">
        <f t="shared" ref="M380:M437" si="32">SUM(J380:L380)</f>
        <v>11458000</v>
      </c>
      <c r="N380" s="156">
        <v>11458000</v>
      </c>
      <c r="O380" s="156">
        <v>11458000</v>
      </c>
      <c r="P380" s="75"/>
      <c r="Q380" s="67" t="s">
        <v>3609</v>
      </c>
      <c r="R380" s="67" t="s">
        <v>3610</v>
      </c>
      <c r="S380" s="67" t="s">
        <v>3611</v>
      </c>
      <c r="T380" s="67" t="s">
        <v>1829</v>
      </c>
      <c r="U380" s="67"/>
      <c r="V380" s="69" t="s">
        <v>79</v>
      </c>
      <c r="W380" s="109"/>
    </row>
    <row r="381" spans="2:23" s="99" customFormat="1" ht="17.25" customHeight="1">
      <c r="B381" s="56">
        <v>2026</v>
      </c>
      <c r="C381" s="56">
        <v>4</v>
      </c>
      <c r="D381" s="56" t="s">
        <v>14</v>
      </c>
      <c r="E381" s="56" t="s">
        <v>3615</v>
      </c>
      <c r="F381" s="71" t="s">
        <v>66</v>
      </c>
      <c r="G381" s="56" t="s">
        <v>68</v>
      </c>
      <c r="H381" s="56" t="s">
        <v>51</v>
      </c>
      <c r="I381" s="69" t="s">
        <v>1685</v>
      </c>
      <c r="J381" s="72">
        <v>2146000000</v>
      </c>
      <c r="K381" s="72">
        <v>5000000</v>
      </c>
      <c r="L381" s="72">
        <v>15000000</v>
      </c>
      <c r="M381" s="72">
        <f t="shared" si="32"/>
        <v>2166000000</v>
      </c>
      <c r="N381" s="72">
        <v>2166000000</v>
      </c>
      <c r="O381" s="72">
        <v>1516200000</v>
      </c>
      <c r="P381" s="73"/>
      <c r="Q381" s="56" t="s">
        <v>3616</v>
      </c>
      <c r="R381" s="56" t="s">
        <v>3617</v>
      </c>
      <c r="S381" s="56" t="s">
        <v>3618</v>
      </c>
      <c r="T381" s="69" t="s">
        <v>24</v>
      </c>
      <c r="U381" s="69"/>
      <c r="V381" s="56"/>
      <c r="W381" s="109"/>
    </row>
    <row r="382" spans="2:23" s="99" customFormat="1" ht="17.25" customHeight="1">
      <c r="B382" s="56">
        <v>2026</v>
      </c>
      <c r="C382" s="67">
        <v>4</v>
      </c>
      <c r="D382" s="67" t="s">
        <v>14</v>
      </c>
      <c r="E382" s="56" t="s">
        <v>3619</v>
      </c>
      <c r="F382" s="71" t="s">
        <v>66</v>
      </c>
      <c r="G382" s="67" t="s">
        <v>37</v>
      </c>
      <c r="H382" s="67" t="s">
        <v>51</v>
      </c>
      <c r="I382" s="69" t="s">
        <v>1685</v>
      </c>
      <c r="J382" s="74">
        <v>500000000</v>
      </c>
      <c r="K382" s="74">
        <v>0</v>
      </c>
      <c r="L382" s="74">
        <v>10000000</v>
      </c>
      <c r="M382" s="72">
        <f t="shared" si="32"/>
        <v>510000000</v>
      </c>
      <c r="N382" s="74">
        <v>510000000</v>
      </c>
      <c r="O382" s="74">
        <f>N382*0.7</f>
        <v>357000000</v>
      </c>
      <c r="P382" s="75"/>
      <c r="Q382" s="56" t="s">
        <v>3616</v>
      </c>
      <c r="R382" s="67" t="s">
        <v>3620</v>
      </c>
      <c r="S382" s="67" t="s">
        <v>3621</v>
      </c>
      <c r="T382" s="68" t="s">
        <v>24</v>
      </c>
      <c r="U382" s="68"/>
      <c r="V382" s="56"/>
      <c r="W382" s="109"/>
    </row>
    <row r="383" spans="2:23" s="99" customFormat="1" ht="17.25" customHeight="1">
      <c r="B383" s="56">
        <v>2026</v>
      </c>
      <c r="C383" s="67">
        <v>4</v>
      </c>
      <c r="D383" s="67" t="s">
        <v>14</v>
      </c>
      <c r="E383" s="56" t="s">
        <v>3622</v>
      </c>
      <c r="F383" s="71" t="s">
        <v>66</v>
      </c>
      <c r="G383" s="67" t="s">
        <v>39</v>
      </c>
      <c r="H383" s="67" t="s">
        <v>51</v>
      </c>
      <c r="I383" s="69" t="s">
        <v>1685</v>
      </c>
      <c r="J383" s="74">
        <v>430000000</v>
      </c>
      <c r="K383" s="74">
        <v>0</v>
      </c>
      <c r="L383" s="74">
        <v>7000000</v>
      </c>
      <c r="M383" s="72">
        <f t="shared" si="32"/>
        <v>437000000</v>
      </c>
      <c r="N383" s="74">
        <v>437000000</v>
      </c>
      <c r="O383" s="74">
        <f>N383*0.7</f>
        <v>305900000</v>
      </c>
      <c r="P383" s="75"/>
      <c r="Q383" s="56" t="s">
        <v>3616</v>
      </c>
      <c r="R383" s="67" t="s">
        <v>3620</v>
      </c>
      <c r="S383" s="67" t="s">
        <v>3621</v>
      </c>
      <c r="T383" s="68" t="s">
        <v>24</v>
      </c>
      <c r="U383" s="68"/>
      <c r="V383" s="56"/>
      <c r="W383" s="109"/>
    </row>
    <row r="384" spans="2:23" s="99" customFormat="1" ht="17.25" customHeight="1">
      <c r="B384" s="56">
        <v>2026</v>
      </c>
      <c r="C384" s="67">
        <v>4</v>
      </c>
      <c r="D384" s="67" t="s">
        <v>14</v>
      </c>
      <c r="E384" s="56" t="s">
        <v>3623</v>
      </c>
      <c r="F384" s="71" t="s">
        <v>66</v>
      </c>
      <c r="G384" s="67" t="s">
        <v>38</v>
      </c>
      <c r="H384" s="67" t="s">
        <v>51</v>
      </c>
      <c r="I384" s="69" t="s">
        <v>1685</v>
      </c>
      <c r="J384" s="74">
        <v>140000000</v>
      </c>
      <c r="K384" s="74">
        <v>0</v>
      </c>
      <c r="L384" s="74">
        <v>4000000</v>
      </c>
      <c r="M384" s="72">
        <f t="shared" si="32"/>
        <v>144000000</v>
      </c>
      <c r="N384" s="74">
        <v>144000000</v>
      </c>
      <c r="O384" s="74">
        <f>N384*0.7</f>
        <v>100800000</v>
      </c>
      <c r="P384" s="75"/>
      <c r="Q384" s="56" t="s">
        <v>3616</v>
      </c>
      <c r="R384" s="67" t="s">
        <v>3620</v>
      </c>
      <c r="S384" s="67" t="s">
        <v>3621</v>
      </c>
      <c r="T384" s="68" t="s">
        <v>24</v>
      </c>
      <c r="U384" s="68"/>
      <c r="V384" s="56"/>
      <c r="W384" s="109"/>
    </row>
    <row r="385" spans="2:23" s="99" customFormat="1" ht="17.25" customHeight="1">
      <c r="B385" s="56">
        <v>2026</v>
      </c>
      <c r="C385" s="67">
        <v>4</v>
      </c>
      <c r="D385" s="67" t="s">
        <v>14</v>
      </c>
      <c r="E385" s="56" t="s">
        <v>3624</v>
      </c>
      <c r="F385" s="71" t="s">
        <v>66</v>
      </c>
      <c r="G385" s="67" t="s">
        <v>37</v>
      </c>
      <c r="H385" s="67" t="s">
        <v>51</v>
      </c>
      <c r="I385" s="69" t="s">
        <v>1685</v>
      </c>
      <c r="J385" s="74">
        <v>50000000</v>
      </c>
      <c r="K385" s="74">
        <v>0</v>
      </c>
      <c r="L385" s="74">
        <v>0</v>
      </c>
      <c r="M385" s="72">
        <f t="shared" si="32"/>
        <v>50000000</v>
      </c>
      <c r="N385" s="74">
        <v>50000000</v>
      </c>
      <c r="O385" s="74">
        <f>N385*0.7</f>
        <v>35000000</v>
      </c>
      <c r="P385" s="75"/>
      <c r="Q385" s="56" t="s">
        <v>3616</v>
      </c>
      <c r="R385" s="67" t="s">
        <v>3620</v>
      </c>
      <c r="S385" s="67" t="s">
        <v>3621</v>
      </c>
      <c r="T385" s="68" t="s">
        <v>24</v>
      </c>
      <c r="U385" s="68"/>
      <c r="V385" s="56"/>
      <c r="W385" s="109"/>
    </row>
    <row r="386" spans="2:23" s="99" customFormat="1" ht="17.25" customHeight="1">
      <c r="B386" s="56">
        <v>2026</v>
      </c>
      <c r="C386" s="67">
        <v>4</v>
      </c>
      <c r="D386" s="67" t="s">
        <v>14</v>
      </c>
      <c r="E386" s="56" t="s">
        <v>3625</v>
      </c>
      <c r="F386" s="71" t="s">
        <v>66</v>
      </c>
      <c r="G386" s="67" t="s">
        <v>38</v>
      </c>
      <c r="H386" s="67" t="s">
        <v>51</v>
      </c>
      <c r="I386" s="69" t="s">
        <v>1685</v>
      </c>
      <c r="J386" s="74">
        <v>8000000</v>
      </c>
      <c r="K386" s="74">
        <v>35000000</v>
      </c>
      <c r="L386" s="74">
        <v>0</v>
      </c>
      <c r="M386" s="72">
        <f t="shared" si="32"/>
        <v>43000000</v>
      </c>
      <c r="N386" s="74">
        <v>43000000</v>
      </c>
      <c r="O386" s="74">
        <f>N386*0.7</f>
        <v>30099999.999999996</v>
      </c>
      <c r="P386" s="75"/>
      <c r="Q386" s="56" t="s">
        <v>3616</v>
      </c>
      <c r="R386" s="67" t="s">
        <v>3620</v>
      </c>
      <c r="S386" s="67" t="s">
        <v>3621</v>
      </c>
      <c r="T386" s="68" t="s">
        <v>24</v>
      </c>
      <c r="U386" s="68"/>
      <c r="V386" s="56"/>
      <c r="W386" s="109"/>
    </row>
    <row r="387" spans="2:23" s="99" customFormat="1" ht="17.25" customHeight="1">
      <c r="B387" s="68">
        <v>2026</v>
      </c>
      <c r="C387" s="67">
        <v>4</v>
      </c>
      <c r="D387" s="68" t="s">
        <v>14</v>
      </c>
      <c r="E387" s="68" t="s">
        <v>1038</v>
      </c>
      <c r="F387" s="68" t="s">
        <v>66</v>
      </c>
      <c r="G387" s="68" t="s">
        <v>37</v>
      </c>
      <c r="H387" s="68" t="s">
        <v>51</v>
      </c>
      <c r="I387" s="69" t="s">
        <v>1685</v>
      </c>
      <c r="J387" s="74">
        <v>437694000</v>
      </c>
      <c r="K387" s="74"/>
      <c r="L387" s="74"/>
      <c r="M387" s="72">
        <f t="shared" si="32"/>
        <v>437694000</v>
      </c>
      <c r="N387" s="74">
        <v>1000000</v>
      </c>
      <c r="O387" s="74">
        <v>437694000</v>
      </c>
      <c r="P387" s="76"/>
      <c r="Q387" s="69" t="s">
        <v>194</v>
      </c>
      <c r="R387" s="69" t="s">
        <v>82</v>
      </c>
      <c r="S387" s="69" t="s">
        <v>259</v>
      </c>
      <c r="T387" s="69" t="s">
        <v>24</v>
      </c>
      <c r="U387" s="69"/>
      <c r="V387" s="56"/>
      <c r="W387" s="109"/>
    </row>
    <row r="388" spans="2:23" s="99" customFormat="1" ht="17.25" customHeight="1">
      <c r="B388" s="68">
        <v>2026</v>
      </c>
      <c r="C388" s="67">
        <v>4</v>
      </c>
      <c r="D388" s="68" t="s">
        <v>14</v>
      </c>
      <c r="E388" s="68" t="s">
        <v>3626</v>
      </c>
      <c r="F388" s="68" t="s">
        <v>66</v>
      </c>
      <c r="G388" s="68" t="s">
        <v>16</v>
      </c>
      <c r="H388" s="68" t="s">
        <v>51</v>
      </c>
      <c r="I388" s="69" t="s">
        <v>1685</v>
      </c>
      <c r="J388" s="74">
        <v>5993528000</v>
      </c>
      <c r="K388" s="74">
        <v>0</v>
      </c>
      <c r="L388" s="74">
        <v>0</v>
      </c>
      <c r="M388" s="72">
        <f t="shared" si="32"/>
        <v>5993528000</v>
      </c>
      <c r="N388" s="74">
        <v>800000000</v>
      </c>
      <c r="O388" s="74">
        <v>5993528000</v>
      </c>
      <c r="P388" s="76"/>
      <c r="Q388" s="69" t="s">
        <v>194</v>
      </c>
      <c r="R388" s="69" t="s">
        <v>82</v>
      </c>
      <c r="S388" s="69" t="s">
        <v>259</v>
      </c>
      <c r="T388" s="69" t="s">
        <v>24</v>
      </c>
      <c r="U388" s="68"/>
      <c r="V388" s="67"/>
      <c r="W388" s="109"/>
    </row>
    <row r="389" spans="2:23" s="99" customFormat="1" ht="17.25" customHeight="1">
      <c r="B389" s="68">
        <v>2026</v>
      </c>
      <c r="C389" s="67">
        <v>4</v>
      </c>
      <c r="D389" s="68" t="s">
        <v>14</v>
      </c>
      <c r="E389" s="68" t="s">
        <v>1039</v>
      </c>
      <c r="F389" s="68" t="s">
        <v>66</v>
      </c>
      <c r="G389" s="68" t="s">
        <v>16</v>
      </c>
      <c r="H389" s="68" t="s">
        <v>52</v>
      </c>
      <c r="I389" s="69" t="s">
        <v>1686</v>
      </c>
      <c r="J389" s="62">
        <v>97000000</v>
      </c>
      <c r="K389" s="62">
        <v>0</v>
      </c>
      <c r="L389" s="62">
        <v>0</v>
      </c>
      <c r="M389" s="72">
        <f t="shared" si="32"/>
        <v>97000000</v>
      </c>
      <c r="N389" s="62">
        <v>97000000</v>
      </c>
      <c r="O389" s="62">
        <v>97000000</v>
      </c>
      <c r="P389" s="76"/>
      <c r="Q389" s="69" t="s">
        <v>213</v>
      </c>
      <c r="R389" s="69" t="s">
        <v>1164</v>
      </c>
      <c r="S389" s="69" t="s">
        <v>1165</v>
      </c>
      <c r="T389" s="69" t="s">
        <v>24</v>
      </c>
      <c r="U389" s="68"/>
      <c r="V389" s="69" t="s">
        <v>79</v>
      </c>
      <c r="W389" s="109"/>
    </row>
    <row r="390" spans="2:23" s="99" customFormat="1" ht="17.25" customHeight="1">
      <c r="B390" s="68">
        <v>2026</v>
      </c>
      <c r="C390" s="68">
        <v>5</v>
      </c>
      <c r="D390" s="68" t="s">
        <v>14</v>
      </c>
      <c r="E390" s="68" t="s">
        <v>3627</v>
      </c>
      <c r="F390" s="77" t="s">
        <v>66</v>
      </c>
      <c r="G390" s="68" t="s">
        <v>17</v>
      </c>
      <c r="H390" s="68" t="s">
        <v>51</v>
      </c>
      <c r="I390" s="69" t="s">
        <v>1685</v>
      </c>
      <c r="J390" s="74">
        <v>1561102398</v>
      </c>
      <c r="K390" s="74">
        <v>335197602</v>
      </c>
      <c r="L390" s="74">
        <v>2400000</v>
      </c>
      <c r="M390" s="72">
        <f t="shared" si="32"/>
        <v>1898700000</v>
      </c>
      <c r="N390" s="74">
        <v>1000000000</v>
      </c>
      <c r="O390" s="74">
        <v>500000000</v>
      </c>
      <c r="P390" s="76"/>
      <c r="Q390" s="69" t="s">
        <v>194</v>
      </c>
      <c r="R390" s="69" t="s">
        <v>674</v>
      </c>
      <c r="S390" s="69" t="s">
        <v>69</v>
      </c>
      <c r="T390" s="69" t="s">
        <v>24</v>
      </c>
      <c r="U390" s="68"/>
      <c r="V390" s="67"/>
      <c r="W390" s="109"/>
    </row>
    <row r="391" spans="2:23" s="99" customFormat="1" ht="17.25" customHeight="1">
      <c r="B391" s="68">
        <v>2026</v>
      </c>
      <c r="C391" s="68">
        <v>5</v>
      </c>
      <c r="D391" s="68" t="s">
        <v>14</v>
      </c>
      <c r="E391" s="68" t="s">
        <v>1067</v>
      </c>
      <c r="F391" s="77" t="s">
        <v>66</v>
      </c>
      <c r="G391" s="68" t="s">
        <v>37</v>
      </c>
      <c r="H391" s="68" t="s">
        <v>51</v>
      </c>
      <c r="I391" s="69" t="s">
        <v>1685</v>
      </c>
      <c r="J391" s="74">
        <v>223275548</v>
      </c>
      <c r="K391" s="74">
        <v>75755000</v>
      </c>
      <c r="L391" s="74">
        <v>13844000</v>
      </c>
      <c r="M391" s="72">
        <f t="shared" si="32"/>
        <v>312874548</v>
      </c>
      <c r="N391" s="74">
        <v>100000000</v>
      </c>
      <c r="O391" s="74">
        <v>60000000</v>
      </c>
      <c r="P391" s="76"/>
      <c r="Q391" s="69" t="s">
        <v>194</v>
      </c>
      <c r="R391" s="69" t="s">
        <v>674</v>
      </c>
      <c r="S391" s="69" t="s">
        <v>69</v>
      </c>
      <c r="T391" s="69" t="s">
        <v>24</v>
      </c>
      <c r="U391" s="68"/>
      <c r="V391" s="67"/>
      <c r="W391" s="109"/>
    </row>
    <row r="392" spans="2:23" s="99" customFormat="1" ht="17.25" customHeight="1">
      <c r="B392" s="68">
        <v>2026</v>
      </c>
      <c r="C392" s="68">
        <v>5</v>
      </c>
      <c r="D392" s="68" t="s">
        <v>14</v>
      </c>
      <c r="E392" s="68" t="s">
        <v>1068</v>
      </c>
      <c r="F392" s="77" t="s">
        <v>66</v>
      </c>
      <c r="G392" s="68" t="s">
        <v>38</v>
      </c>
      <c r="H392" s="68" t="s">
        <v>51</v>
      </c>
      <c r="I392" s="69" t="s">
        <v>1685</v>
      </c>
      <c r="J392" s="74">
        <v>109801819</v>
      </c>
      <c r="K392" s="74">
        <v>48820820</v>
      </c>
      <c r="L392" s="74">
        <v>1800000</v>
      </c>
      <c r="M392" s="72">
        <f t="shared" si="32"/>
        <v>160422639</v>
      </c>
      <c r="N392" s="74">
        <v>80000000</v>
      </c>
      <c r="O392" s="74">
        <v>40000000</v>
      </c>
      <c r="P392" s="76"/>
      <c r="Q392" s="69" t="s">
        <v>194</v>
      </c>
      <c r="R392" s="69" t="s">
        <v>674</v>
      </c>
      <c r="S392" s="69" t="s">
        <v>69</v>
      </c>
      <c r="T392" s="69" t="s">
        <v>24</v>
      </c>
      <c r="U392" s="68"/>
      <c r="V392" s="67"/>
      <c r="W392" s="109"/>
    </row>
    <row r="393" spans="2:23" s="99" customFormat="1" ht="17.25" customHeight="1">
      <c r="B393" s="56">
        <v>2026</v>
      </c>
      <c r="C393" s="56">
        <v>5</v>
      </c>
      <c r="D393" s="56" t="s">
        <v>2007</v>
      </c>
      <c r="E393" s="56" t="s">
        <v>3628</v>
      </c>
      <c r="F393" s="71" t="s">
        <v>66</v>
      </c>
      <c r="G393" s="56" t="s">
        <v>2167</v>
      </c>
      <c r="H393" s="56" t="s">
        <v>61</v>
      </c>
      <c r="I393" s="69" t="s">
        <v>1687</v>
      </c>
      <c r="J393" s="72">
        <v>45000000</v>
      </c>
      <c r="K393" s="72"/>
      <c r="L393" s="72"/>
      <c r="M393" s="72">
        <f t="shared" si="32"/>
        <v>45000000</v>
      </c>
      <c r="N393" s="72"/>
      <c r="O393" s="72"/>
      <c r="P393" s="73"/>
      <c r="Q393" s="56" t="s">
        <v>3629</v>
      </c>
      <c r="R393" s="56" t="s">
        <v>3630</v>
      </c>
      <c r="S393" s="56" t="s">
        <v>3631</v>
      </c>
      <c r="T393" s="69" t="s">
        <v>1829</v>
      </c>
      <c r="U393" s="69"/>
      <c r="V393" s="67" t="s">
        <v>79</v>
      </c>
      <c r="W393" s="109"/>
    </row>
    <row r="394" spans="2:23" s="99" customFormat="1" ht="17.25" customHeight="1">
      <c r="B394" s="56">
        <v>2026</v>
      </c>
      <c r="C394" s="67">
        <v>4</v>
      </c>
      <c r="D394" s="56" t="s">
        <v>14</v>
      </c>
      <c r="E394" s="67" t="s">
        <v>3632</v>
      </c>
      <c r="F394" s="71" t="s">
        <v>66</v>
      </c>
      <c r="G394" s="67" t="s">
        <v>64</v>
      </c>
      <c r="H394" s="67" t="s">
        <v>51</v>
      </c>
      <c r="I394" s="69" t="s">
        <v>1685</v>
      </c>
      <c r="J394" s="74">
        <v>200000000</v>
      </c>
      <c r="K394" s="74">
        <v>0</v>
      </c>
      <c r="L394" s="74">
        <v>0</v>
      </c>
      <c r="M394" s="72">
        <f t="shared" si="32"/>
        <v>200000000</v>
      </c>
      <c r="N394" s="74">
        <v>200000000</v>
      </c>
      <c r="O394" s="74">
        <v>160000000</v>
      </c>
      <c r="P394" s="75"/>
      <c r="Q394" s="67" t="s">
        <v>3633</v>
      </c>
      <c r="R394" s="67" t="s">
        <v>3634</v>
      </c>
      <c r="S394" s="67" t="s">
        <v>3635</v>
      </c>
      <c r="T394" s="68" t="s">
        <v>24</v>
      </c>
      <c r="U394" s="68"/>
      <c r="V394" s="67"/>
      <c r="W394" s="109"/>
    </row>
    <row r="395" spans="2:23" s="99" customFormat="1" ht="17.25" customHeight="1">
      <c r="B395" s="56">
        <v>2026</v>
      </c>
      <c r="C395" s="56">
        <v>5</v>
      </c>
      <c r="D395" s="56" t="s">
        <v>14</v>
      </c>
      <c r="E395" s="56" t="s">
        <v>3636</v>
      </c>
      <c r="F395" s="71" t="s">
        <v>66</v>
      </c>
      <c r="G395" s="56" t="s">
        <v>16</v>
      </c>
      <c r="H395" s="56" t="s">
        <v>51</v>
      </c>
      <c r="I395" s="69" t="s">
        <v>1685</v>
      </c>
      <c r="J395" s="72">
        <v>30000000</v>
      </c>
      <c r="K395" s="72">
        <v>19000000</v>
      </c>
      <c r="L395" s="72">
        <v>1000000</v>
      </c>
      <c r="M395" s="72">
        <f t="shared" si="32"/>
        <v>50000000</v>
      </c>
      <c r="N395" s="72">
        <v>20000000</v>
      </c>
      <c r="O395" s="72">
        <v>0</v>
      </c>
      <c r="P395" s="73"/>
      <c r="Q395" s="67" t="s">
        <v>3633</v>
      </c>
      <c r="R395" s="56" t="s">
        <v>2448</v>
      </c>
      <c r="S395" s="56" t="s">
        <v>3637</v>
      </c>
      <c r="T395" s="69" t="s">
        <v>24</v>
      </c>
      <c r="U395" s="69"/>
      <c r="V395" s="56"/>
      <c r="W395" s="109"/>
    </row>
    <row r="396" spans="2:23" s="99" customFormat="1" ht="17.25" customHeight="1">
      <c r="B396" s="56">
        <v>2026</v>
      </c>
      <c r="C396" s="56">
        <v>4</v>
      </c>
      <c r="D396" s="56" t="s">
        <v>14</v>
      </c>
      <c r="E396" s="170" t="s">
        <v>3638</v>
      </c>
      <c r="F396" s="71" t="s">
        <v>66</v>
      </c>
      <c r="G396" s="56" t="s">
        <v>17</v>
      </c>
      <c r="H396" s="56" t="s">
        <v>51</v>
      </c>
      <c r="I396" s="69" t="s">
        <v>1685</v>
      </c>
      <c r="J396" s="72">
        <v>156347000</v>
      </c>
      <c r="K396" s="72">
        <v>17835000</v>
      </c>
      <c r="L396" s="72">
        <v>0</v>
      </c>
      <c r="M396" s="72">
        <f t="shared" si="32"/>
        <v>174182000</v>
      </c>
      <c r="N396" s="72">
        <f>J396</f>
        <v>156347000</v>
      </c>
      <c r="O396" s="72">
        <f>J396*0.2</f>
        <v>31269400</v>
      </c>
      <c r="P396" s="73"/>
      <c r="Q396" s="56" t="s">
        <v>3639</v>
      </c>
      <c r="R396" s="56" t="s">
        <v>3640</v>
      </c>
      <c r="S396" s="56" t="s">
        <v>3641</v>
      </c>
      <c r="T396" s="69" t="s">
        <v>24</v>
      </c>
      <c r="U396" s="69"/>
      <c r="V396" s="56"/>
      <c r="W396" s="109"/>
    </row>
    <row r="397" spans="2:23" s="99" customFormat="1" ht="17.25" customHeight="1">
      <c r="B397" s="56">
        <v>2026</v>
      </c>
      <c r="C397" s="67">
        <v>4</v>
      </c>
      <c r="D397" s="67" t="s">
        <v>14</v>
      </c>
      <c r="E397" s="170" t="s">
        <v>3642</v>
      </c>
      <c r="F397" s="78" t="s">
        <v>66</v>
      </c>
      <c r="G397" s="67" t="s">
        <v>37</v>
      </c>
      <c r="H397" s="67" t="s">
        <v>51</v>
      </c>
      <c r="I397" s="69" t="s">
        <v>1685</v>
      </c>
      <c r="J397" s="74">
        <v>25012000</v>
      </c>
      <c r="K397" s="74"/>
      <c r="L397" s="74"/>
      <c r="M397" s="72">
        <f t="shared" si="32"/>
        <v>25012000</v>
      </c>
      <c r="N397" s="72">
        <f>J397</f>
        <v>25012000</v>
      </c>
      <c r="O397" s="72">
        <f>J397*0.2</f>
        <v>5002400</v>
      </c>
      <c r="P397" s="75"/>
      <c r="Q397" s="56" t="s">
        <v>3639</v>
      </c>
      <c r="R397" s="56" t="s">
        <v>3640</v>
      </c>
      <c r="S397" s="56" t="s">
        <v>3641</v>
      </c>
      <c r="T397" s="68" t="s">
        <v>24</v>
      </c>
      <c r="U397" s="68"/>
      <c r="V397" s="67"/>
      <c r="W397" s="109"/>
    </row>
    <row r="398" spans="2:23" s="99" customFormat="1" ht="17.25" customHeight="1">
      <c r="B398" s="56">
        <v>2026</v>
      </c>
      <c r="C398" s="56">
        <v>4</v>
      </c>
      <c r="D398" s="56" t="s">
        <v>15</v>
      </c>
      <c r="E398" s="56" t="s">
        <v>3643</v>
      </c>
      <c r="F398" s="71" t="s">
        <v>3644</v>
      </c>
      <c r="G398" s="56" t="s">
        <v>16</v>
      </c>
      <c r="H398" s="56" t="s">
        <v>50</v>
      </c>
      <c r="I398" s="69" t="s">
        <v>1685</v>
      </c>
      <c r="J398" s="72">
        <v>9579834000</v>
      </c>
      <c r="K398" s="72">
        <v>6714908000</v>
      </c>
      <c r="L398" s="72">
        <v>10000000</v>
      </c>
      <c r="M398" s="72">
        <f t="shared" si="32"/>
        <v>16304742000</v>
      </c>
      <c r="N398" s="72">
        <v>300000000</v>
      </c>
      <c r="O398" s="72">
        <v>300000000</v>
      </c>
      <c r="P398" s="73"/>
      <c r="Q398" s="56" t="s">
        <v>3639</v>
      </c>
      <c r="R398" s="56" t="s">
        <v>3645</v>
      </c>
      <c r="S398" s="56" t="s">
        <v>3646</v>
      </c>
      <c r="T398" s="69" t="s">
        <v>44</v>
      </c>
      <c r="U398" s="69"/>
      <c r="V398" s="56"/>
      <c r="W398" s="109"/>
    </row>
    <row r="399" spans="2:23" s="99" customFormat="1" ht="17.25" customHeight="1">
      <c r="B399" s="56">
        <v>2026</v>
      </c>
      <c r="C399" s="67">
        <v>5</v>
      </c>
      <c r="D399" s="67" t="s">
        <v>14</v>
      </c>
      <c r="E399" s="67" t="s">
        <v>3647</v>
      </c>
      <c r="F399" s="71" t="s">
        <v>3644</v>
      </c>
      <c r="G399" s="67" t="s">
        <v>1860</v>
      </c>
      <c r="H399" s="67" t="s">
        <v>2618</v>
      </c>
      <c r="I399" s="69" t="s">
        <v>1685</v>
      </c>
      <c r="J399" s="74">
        <v>93928000</v>
      </c>
      <c r="K399" s="74">
        <v>4510000</v>
      </c>
      <c r="L399" s="74">
        <v>0</v>
      </c>
      <c r="M399" s="72">
        <f t="shared" si="32"/>
        <v>98438000</v>
      </c>
      <c r="N399" s="74">
        <f t="shared" ref="N399:N400" si="33">SUM(K399:M399)</f>
        <v>102948000</v>
      </c>
      <c r="O399" s="74">
        <f>N399*0.5</f>
        <v>51474000</v>
      </c>
      <c r="P399" s="75"/>
      <c r="Q399" s="56" t="s">
        <v>3639</v>
      </c>
      <c r="R399" s="67" t="s">
        <v>3648</v>
      </c>
      <c r="S399" s="67" t="s">
        <v>3649</v>
      </c>
      <c r="T399" s="68" t="s">
        <v>24</v>
      </c>
      <c r="U399" s="68"/>
      <c r="V399" s="67"/>
      <c r="W399" s="109"/>
    </row>
    <row r="400" spans="2:23" s="99" customFormat="1" ht="17.25" customHeight="1">
      <c r="B400" s="56">
        <v>2026</v>
      </c>
      <c r="C400" s="67">
        <v>6</v>
      </c>
      <c r="D400" s="67" t="s">
        <v>14</v>
      </c>
      <c r="E400" s="67" t="s">
        <v>3650</v>
      </c>
      <c r="F400" s="71" t="s">
        <v>3644</v>
      </c>
      <c r="G400" s="67" t="s">
        <v>1866</v>
      </c>
      <c r="H400" s="67" t="s">
        <v>2618</v>
      </c>
      <c r="I400" s="69" t="s">
        <v>1685</v>
      </c>
      <c r="J400" s="74">
        <v>40854000</v>
      </c>
      <c r="K400" s="74"/>
      <c r="L400" s="74"/>
      <c r="M400" s="72">
        <f t="shared" si="32"/>
        <v>40854000</v>
      </c>
      <c r="N400" s="74">
        <f t="shared" si="33"/>
        <v>40854000</v>
      </c>
      <c r="O400" s="74">
        <f>N400*0.5</f>
        <v>20427000</v>
      </c>
      <c r="P400" s="75"/>
      <c r="Q400" s="56" t="s">
        <v>3639</v>
      </c>
      <c r="R400" s="67" t="s">
        <v>3648</v>
      </c>
      <c r="S400" s="67" t="s">
        <v>3649</v>
      </c>
      <c r="T400" s="68" t="s">
        <v>24</v>
      </c>
      <c r="U400" s="68"/>
      <c r="V400" s="67"/>
      <c r="W400" s="109"/>
    </row>
    <row r="401" spans="2:23" s="99" customFormat="1" ht="17.25" customHeight="1">
      <c r="B401" s="56">
        <v>2026</v>
      </c>
      <c r="C401" s="56">
        <v>4</v>
      </c>
      <c r="D401" s="56" t="s">
        <v>15</v>
      </c>
      <c r="E401" s="67" t="s">
        <v>3651</v>
      </c>
      <c r="F401" s="71" t="s">
        <v>3644</v>
      </c>
      <c r="G401" s="56" t="s">
        <v>16</v>
      </c>
      <c r="H401" s="56" t="s">
        <v>51</v>
      </c>
      <c r="I401" s="69" t="s">
        <v>1685</v>
      </c>
      <c r="J401" s="72">
        <v>1697345000</v>
      </c>
      <c r="K401" s="72">
        <v>267008000</v>
      </c>
      <c r="L401" s="72"/>
      <c r="M401" s="72">
        <f t="shared" si="32"/>
        <v>1964353000</v>
      </c>
      <c r="N401" s="72">
        <v>900000000</v>
      </c>
      <c r="O401" s="72">
        <f>+N401*0.7</f>
        <v>630000000</v>
      </c>
      <c r="P401" s="73"/>
      <c r="Q401" s="56" t="s">
        <v>3639</v>
      </c>
      <c r="R401" s="56" t="s">
        <v>3652</v>
      </c>
      <c r="S401" s="56" t="s">
        <v>3646</v>
      </c>
      <c r="T401" s="69" t="s">
        <v>24</v>
      </c>
      <c r="U401" s="69"/>
      <c r="V401" s="56"/>
      <c r="W401" s="109"/>
    </row>
    <row r="402" spans="2:23" s="99" customFormat="1" ht="17.25" customHeight="1">
      <c r="B402" s="56">
        <v>2026</v>
      </c>
      <c r="C402" s="56">
        <v>4</v>
      </c>
      <c r="D402" s="56" t="s">
        <v>15</v>
      </c>
      <c r="E402" s="67" t="s">
        <v>3653</v>
      </c>
      <c r="F402" s="71" t="s">
        <v>3644</v>
      </c>
      <c r="G402" s="56" t="s">
        <v>37</v>
      </c>
      <c r="H402" s="56" t="s">
        <v>51</v>
      </c>
      <c r="I402" s="69" t="s">
        <v>1685</v>
      </c>
      <c r="J402" s="72">
        <v>163530000</v>
      </c>
      <c r="K402" s="72">
        <v>104875000</v>
      </c>
      <c r="L402" s="72"/>
      <c r="M402" s="72">
        <f t="shared" si="32"/>
        <v>268405000</v>
      </c>
      <c r="N402" s="72">
        <v>50000000</v>
      </c>
      <c r="O402" s="72">
        <f t="shared" ref="O402:O404" si="34">+N402*0.7</f>
        <v>35000000</v>
      </c>
      <c r="P402" s="73"/>
      <c r="Q402" s="56" t="s">
        <v>3639</v>
      </c>
      <c r="R402" s="56" t="s">
        <v>3652</v>
      </c>
      <c r="S402" s="56" t="s">
        <v>3646</v>
      </c>
      <c r="T402" s="69" t="s">
        <v>24</v>
      </c>
      <c r="U402" s="69"/>
      <c r="V402" s="56"/>
      <c r="W402" s="109"/>
    </row>
    <row r="403" spans="2:23" s="99" customFormat="1" ht="17.25" customHeight="1">
      <c r="B403" s="56">
        <v>2026</v>
      </c>
      <c r="C403" s="56">
        <v>4</v>
      </c>
      <c r="D403" s="56" t="s">
        <v>15</v>
      </c>
      <c r="E403" s="67" t="s">
        <v>3654</v>
      </c>
      <c r="F403" s="71" t="s">
        <v>3644</v>
      </c>
      <c r="G403" s="56" t="s">
        <v>38</v>
      </c>
      <c r="H403" s="56" t="s">
        <v>51</v>
      </c>
      <c r="I403" s="69" t="s">
        <v>1685</v>
      </c>
      <c r="J403" s="72">
        <v>132857000</v>
      </c>
      <c r="K403" s="72">
        <v>0</v>
      </c>
      <c r="L403" s="72"/>
      <c r="M403" s="72">
        <f t="shared" si="32"/>
        <v>132857000</v>
      </c>
      <c r="N403" s="72">
        <v>10000000</v>
      </c>
      <c r="O403" s="72">
        <f t="shared" si="34"/>
        <v>7000000</v>
      </c>
      <c r="P403" s="73"/>
      <c r="Q403" s="56" t="s">
        <v>3639</v>
      </c>
      <c r="R403" s="56" t="s">
        <v>3652</v>
      </c>
      <c r="S403" s="56" t="s">
        <v>3646</v>
      </c>
      <c r="T403" s="69" t="s">
        <v>24</v>
      </c>
      <c r="U403" s="69"/>
      <c r="V403" s="56"/>
      <c r="W403" s="109"/>
    </row>
    <row r="404" spans="2:23" s="99" customFormat="1" ht="17.25" customHeight="1">
      <c r="B404" s="56">
        <v>2026</v>
      </c>
      <c r="C404" s="56">
        <v>4</v>
      </c>
      <c r="D404" s="56" t="s">
        <v>14</v>
      </c>
      <c r="E404" s="67" t="s">
        <v>3655</v>
      </c>
      <c r="F404" s="71" t="s">
        <v>3644</v>
      </c>
      <c r="G404" s="56" t="s">
        <v>39</v>
      </c>
      <c r="H404" s="56" t="s">
        <v>52</v>
      </c>
      <c r="I404" s="69" t="s">
        <v>1685</v>
      </c>
      <c r="J404" s="72">
        <v>23719000</v>
      </c>
      <c r="K404" s="72">
        <v>0</v>
      </c>
      <c r="L404" s="72"/>
      <c r="M404" s="72">
        <f t="shared" si="32"/>
        <v>23719000</v>
      </c>
      <c r="N404" s="72">
        <v>10000000</v>
      </c>
      <c r="O404" s="72">
        <f t="shared" si="34"/>
        <v>7000000</v>
      </c>
      <c r="P404" s="73"/>
      <c r="Q404" s="56" t="s">
        <v>3639</v>
      </c>
      <c r="R404" s="56" t="s">
        <v>3652</v>
      </c>
      <c r="S404" s="56" t="s">
        <v>3646</v>
      </c>
      <c r="T404" s="69" t="s">
        <v>24</v>
      </c>
      <c r="U404" s="69"/>
      <c r="V404" s="56"/>
      <c r="W404" s="109"/>
    </row>
    <row r="405" spans="2:23" s="99" customFormat="1" ht="17.25" customHeight="1">
      <c r="B405" s="56">
        <v>2026</v>
      </c>
      <c r="C405" s="67">
        <v>5</v>
      </c>
      <c r="D405" s="67" t="s">
        <v>2007</v>
      </c>
      <c r="E405" s="67" t="s">
        <v>450</v>
      </c>
      <c r="F405" s="78" t="s">
        <v>3644</v>
      </c>
      <c r="G405" s="67" t="s">
        <v>1933</v>
      </c>
      <c r="H405" s="67" t="s">
        <v>50</v>
      </c>
      <c r="I405" s="69" t="s">
        <v>1685</v>
      </c>
      <c r="J405" s="74">
        <v>4155272000</v>
      </c>
      <c r="K405" s="74">
        <v>3012841000</v>
      </c>
      <c r="L405" s="74">
        <v>0</v>
      </c>
      <c r="M405" s="72">
        <f t="shared" si="32"/>
        <v>7168113000</v>
      </c>
      <c r="N405" s="74"/>
      <c r="O405" s="74"/>
      <c r="P405" s="75"/>
      <c r="Q405" s="67" t="s">
        <v>3656</v>
      </c>
      <c r="R405" s="67" t="s">
        <v>3657</v>
      </c>
      <c r="S405" s="67" t="s">
        <v>3658</v>
      </c>
      <c r="T405" s="68" t="s">
        <v>1829</v>
      </c>
      <c r="U405" s="68"/>
      <c r="V405" s="67"/>
      <c r="W405" s="109"/>
    </row>
    <row r="406" spans="2:23" s="99" customFormat="1" ht="17.25" customHeight="1">
      <c r="B406" s="56">
        <v>2026</v>
      </c>
      <c r="C406" s="67">
        <v>5</v>
      </c>
      <c r="D406" s="67" t="s">
        <v>2007</v>
      </c>
      <c r="E406" s="67" t="s">
        <v>451</v>
      </c>
      <c r="F406" s="78" t="s">
        <v>66</v>
      </c>
      <c r="G406" s="67" t="s">
        <v>37</v>
      </c>
      <c r="H406" s="67" t="s">
        <v>50</v>
      </c>
      <c r="I406" s="69" t="s">
        <v>1685</v>
      </c>
      <c r="J406" s="74">
        <v>534501000</v>
      </c>
      <c r="K406" s="74">
        <v>0</v>
      </c>
      <c r="L406" s="74">
        <v>0</v>
      </c>
      <c r="M406" s="72">
        <f t="shared" si="32"/>
        <v>534501000</v>
      </c>
      <c r="N406" s="74"/>
      <c r="O406" s="74"/>
      <c r="P406" s="75"/>
      <c r="Q406" s="67" t="s">
        <v>3656</v>
      </c>
      <c r="R406" s="67" t="s">
        <v>3659</v>
      </c>
      <c r="S406" s="67" t="s">
        <v>3660</v>
      </c>
      <c r="T406" s="68" t="s">
        <v>1829</v>
      </c>
      <c r="U406" s="68"/>
      <c r="V406" s="67"/>
      <c r="W406" s="109"/>
    </row>
    <row r="407" spans="2:23" s="99" customFormat="1" ht="17.25" customHeight="1">
      <c r="B407" s="56">
        <v>2026</v>
      </c>
      <c r="C407" s="56">
        <v>6</v>
      </c>
      <c r="D407" s="56" t="s">
        <v>15</v>
      </c>
      <c r="E407" s="68" t="s">
        <v>998</v>
      </c>
      <c r="F407" s="71" t="s">
        <v>3644</v>
      </c>
      <c r="G407" s="56" t="s">
        <v>1926</v>
      </c>
      <c r="H407" s="56" t="s">
        <v>50</v>
      </c>
      <c r="I407" s="69" t="s">
        <v>1685</v>
      </c>
      <c r="J407" s="29">
        <v>20466974000</v>
      </c>
      <c r="K407" s="29">
        <v>2050872000</v>
      </c>
      <c r="L407" s="72">
        <v>10000000</v>
      </c>
      <c r="M407" s="72">
        <f t="shared" si="32"/>
        <v>22527846000</v>
      </c>
      <c r="N407" s="29">
        <v>9000000000</v>
      </c>
      <c r="O407" s="29">
        <v>2000000000</v>
      </c>
      <c r="P407" s="73"/>
      <c r="Q407" s="68" t="s">
        <v>221</v>
      </c>
      <c r="R407" s="56" t="s">
        <v>3661</v>
      </c>
      <c r="S407" s="68" t="s">
        <v>330</v>
      </c>
      <c r="T407" s="69" t="s">
        <v>24</v>
      </c>
      <c r="U407" s="69"/>
      <c r="V407" s="56"/>
      <c r="W407" s="109"/>
    </row>
    <row r="408" spans="2:23" s="99" customFormat="1" ht="17.25" customHeight="1">
      <c r="B408" s="56">
        <v>2026</v>
      </c>
      <c r="C408" s="67">
        <v>6</v>
      </c>
      <c r="D408" s="67" t="s">
        <v>15</v>
      </c>
      <c r="E408" s="68" t="s">
        <v>1012</v>
      </c>
      <c r="F408" s="78" t="s">
        <v>3644</v>
      </c>
      <c r="G408" s="67" t="s">
        <v>1860</v>
      </c>
      <c r="H408" s="67" t="s">
        <v>2257</v>
      </c>
      <c r="I408" s="69" t="s">
        <v>1685</v>
      </c>
      <c r="J408" s="29">
        <v>2345800000</v>
      </c>
      <c r="K408" s="29">
        <v>978739000</v>
      </c>
      <c r="L408" s="74">
        <v>5000000</v>
      </c>
      <c r="M408" s="72">
        <f t="shared" si="32"/>
        <v>3329539000</v>
      </c>
      <c r="N408" s="29">
        <v>1000000000</v>
      </c>
      <c r="O408" s="29">
        <v>0</v>
      </c>
      <c r="P408" s="75"/>
      <c r="Q408" s="68" t="s">
        <v>221</v>
      </c>
      <c r="R408" s="68" t="s">
        <v>910</v>
      </c>
      <c r="S408" s="68" t="s">
        <v>330</v>
      </c>
      <c r="T408" s="68" t="s">
        <v>24</v>
      </c>
      <c r="U408" s="68"/>
      <c r="V408" s="67"/>
      <c r="W408" s="109"/>
    </row>
    <row r="409" spans="2:23" s="99" customFormat="1" ht="17.25" customHeight="1">
      <c r="B409" s="56">
        <v>2026</v>
      </c>
      <c r="C409" s="67">
        <v>6</v>
      </c>
      <c r="D409" s="67" t="s">
        <v>14</v>
      </c>
      <c r="E409" s="68" t="s">
        <v>1013</v>
      </c>
      <c r="F409" s="78" t="s">
        <v>3644</v>
      </c>
      <c r="G409" s="67" t="s">
        <v>1866</v>
      </c>
      <c r="H409" s="67" t="s">
        <v>2618</v>
      </c>
      <c r="I409" s="69" t="s">
        <v>1685</v>
      </c>
      <c r="J409" s="29">
        <v>246518000</v>
      </c>
      <c r="K409" s="29">
        <v>190715000</v>
      </c>
      <c r="L409" s="74"/>
      <c r="M409" s="72">
        <f t="shared" si="32"/>
        <v>437233000</v>
      </c>
      <c r="N409" s="29">
        <v>100000000</v>
      </c>
      <c r="O409" s="29">
        <v>0</v>
      </c>
      <c r="P409" s="75"/>
      <c r="Q409" s="68" t="s">
        <v>221</v>
      </c>
      <c r="R409" s="68" t="s">
        <v>910</v>
      </c>
      <c r="S409" s="68" t="s">
        <v>330</v>
      </c>
      <c r="T409" s="68" t="s">
        <v>24</v>
      </c>
      <c r="U409" s="68"/>
      <c r="V409" s="67"/>
      <c r="W409" s="109"/>
    </row>
    <row r="410" spans="2:23" s="99" customFormat="1" ht="17.25" customHeight="1">
      <c r="B410" s="56">
        <v>2026</v>
      </c>
      <c r="C410" s="67">
        <v>6</v>
      </c>
      <c r="D410" s="67" t="s">
        <v>14</v>
      </c>
      <c r="E410" s="68" t="s">
        <v>1014</v>
      </c>
      <c r="F410" s="78" t="s">
        <v>3644</v>
      </c>
      <c r="G410" s="67" t="s">
        <v>2632</v>
      </c>
      <c r="H410" s="67" t="s">
        <v>52</v>
      </c>
      <c r="I410" s="69" t="s">
        <v>2142</v>
      </c>
      <c r="J410" s="29">
        <v>19360000</v>
      </c>
      <c r="K410" s="29"/>
      <c r="L410" s="74"/>
      <c r="M410" s="72">
        <f t="shared" si="32"/>
        <v>19360000</v>
      </c>
      <c r="N410" s="29">
        <v>10000000</v>
      </c>
      <c r="O410" s="29">
        <v>0</v>
      </c>
      <c r="P410" s="75"/>
      <c r="Q410" s="68" t="s">
        <v>221</v>
      </c>
      <c r="R410" s="68" t="s">
        <v>910</v>
      </c>
      <c r="S410" s="68" t="s">
        <v>330</v>
      </c>
      <c r="T410" s="68" t="s">
        <v>24</v>
      </c>
      <c r="U410" s="68"/>
      <c r="V410" s="67" t="s">
        <v>63</v>
      </c>
      <c r="W410" s="109"/>
    </row>
    <row r="411" spans="2:23" s="99" customFormat="1" ht="17.25" customHeight="1">
      <c r="B411" s="56">
        <v>2026</v>
      </c>
      <c r="C411" s="56">
        <v>4</v>
      </c>
      <c r="D411" s="56" t="s">
        <v>14</v>
      </c>
      <c r="E411" s="56" t="s">
        <v>3662</v>
      </c>
      <c r="F411" s="71" t="s">
        <v>66</v>
      </c>
      <c r="G411" s="56" t="s">
        <v>16</v>
      </c>
      <c r="H411" s="56" t="s">
        <v>52</v>
      </c>
      <c r="I411" s="69" t="s">
        <v>1687</v>
      </c>
      <c r="J411" s="72">
        <v>20000000</v>
      </c>
      <c r="K411" s="72"/>
      <c r="L411" s="72"/>
      <c r="M411" s="72">
        <f t="shared" si="32"/>
        <v>20000000</v>
      </c>
      <c r="N411" s="72"/>
      <c r="O411" s="72">
        <v>20000000</v>
      </c>
      <c r="P411" s="73"/>
      <c r="Q411" s="56" t="s">
        <v>188</v>
      </c>
      <c r="R411" s="56" t="s">
        <v>3663</v>
      </c>
      <c r="S411" s="56" t="s">
        <v>3664</v>
      </c>
      <c r="T411" s="56" t="s">
        <v>24</v>
      </c>
      <c r="U411" s="56"/>
      <c r="V411" s="56" t="s">
        <v>63</v>
      </c>
      <c r="W411" s="109"/>
    </row>
    <row r="412" spans="2:23" s="99" customFormat="1" ht="17.25" customHeight="1">
      <c r="B412" s="56">
        <v>2026</v>
      </c>
      <c r="C412" s="67">
        <v>4</v>
      </c>
      <c r="D412" s="67" t="s">
        <v>14</v>
      </c>
      <c r="E412" s="56" t="s">
        <v>3665</v>
      </c>
      <c r="F412" s="78" t="s">
        <v>66</v>
      </c>
      <c r="G412" s="67" t="s">
        <v>16</v>
      </c>
      <c r="H412" s="67" t="s">
        <v>52</v>
      </c>
      <c r="I412" s="69" t="s">
        <v>1687</v>
      </c>
      <c r="J412" s="74">
        <v>20000000</v>
      </c>
      <c r="K412" s="74"/>
      <c r="L412" s="74"/>
      <c r="M412" s="72">
        <f t="shared" si="32"/>
        <v>20000000</v>
      </c>
      <c r="N412" s="74"/>
      <c r="O412" s="74">
        <v>20000000</v>
      </c>
      <c r="P412" s="75"/>
      <c r="Q412" s="56" t="s">
        <v>188</v>
      </c>
      <c r="R412" s="56" t="s">
        <v>3666</v>
      </c>
      <c r="S412" s="56" t="s">
        <v>3667</v>
      </c>
      <c r="T412" s="56" t="s">
        <v>24</v>
      </c>
      <c r="U412" s="56"/>
      <c r="V412" s="56" t="s">
        <v>63</v>
      </c>
      <c r="W412" s="109"/>
    </row>
    <row r="413" spans="2:23" s="99" customFormat="1" ht="17.25" customHeight="1">
      <c r="B413" s="56">
        <v>2026</v>
      </c>
      <c r="C413" s="56">
        <v>5</v>
      </c>
      <c r="D413" s="56" t="s">
        <v>14</v>
      </c>
      <c r="E413" s="56" t="s">
        <v>3668</v>
      </c>
      <c r="F413" s="71" t="s">
        <v>66</v>
      </c>
      <c r="G413" s="56" t="s">
        <v>81</v>
      </c>
      <c r="H413" s="56" t="s">
        <v>52</v>
      </c>
      <c r="I413" s="69" t="s">
        <v>1686</v>
      </c>
      <c r="J413" s="72">
        <v>20000000</v>
      </c>
      <c r="K413" s="72"/>
      <c r="L413" s="72"/>
      <c r="M413" s="72">
        <f t="shared" si="32"/>
        <v>20000000</v>
      </c>
      <c r="N413" s="72">
        <v>20000000</v>
      </c>
      <c r="O413" s="72">
        <v>20000000</v>
      </c>
      <c r="P413" s="73"/>
      <c r="Q413" s="56" t="s">
        <v>191</v>
      </c>
      <c r="R413" s="56" t="s">
        <v>3669</v>
      </c>
      <c r="S413" s="56" t="s">
        <v>818</v>
      </c>
      <c r="T413" s="69" t="s">
        <v>24</v>
      </c>
      <c r="U413" s="69"/>
      <c r="V413" s="56" t="s">
        <v>79</v>
      </c>
      <c r="W413" s="109"/>
    </row>
    <row r="414" spans="2:23" s="99" customFormat="1" ht="17.25" customHeight="1">
      <c r="B414" s="56">
        <v>2026</v>
      </c>
      <c r="C414" s="67">
        <v>5</v>
      </c>
      <c r="D414" s="67" t="s">
        <v>14</v>
      </c>
      <c r="E414" s="67" t="s">
        <v>3670</v>
      </c>
      <c r="F414" s="78" t="s">
        <v>66</v>
      </c>
      <c r="G414" s="67" t="s">
        <v>81</v>
      </c>
      <c r="H414" s="67" t="s">
        <v>52</v>
      </c>
      <c r="I414" s="69" t="s">
        <v>1686</v>
      </c>
      <c r="J414" s="74">
        <v>20000000</v>
      </c>
      <c r="K414" s="74"/>
      <c r="L414" s="74"/>
      <c r="M414" s="72">
        <f t="shared" si="32"/>
        <v>20000000</v>
      </c>
      <c r="N414" s="74">
        <v>20000000</v>
      </c>
      <c r="O414" s="74">
        <v>20000000</v>
      </c>
      <c r="P414" s="75"/>
      <c r="Q414" s="67" t="s">
        <v>191</v>
      </c>
      <c r="R414" s="67" t="s">
        <v>3669</v>
      </c>
      <c r="S414" s="67" t="s">
        <v>818</v>
      </c>
      <c r="T414" s="68" t="s">
        <v>24</v>
      </c>
      <c r="U414" s="68"/>
      <c r="V414" s="67" t="s">
        <v>79</v>
      </c>
      <c r="W414" s="109"/>
    </row>
    <row r="415" spans="2:23" s="99" customFormat="1" ht="17.25" customHeight="1">
      <c r="B415" s="56">
        <v>2026</v>
      </c>
      <c r="C415" s="67">
        <v>5</v>
      </c>
      <c r="D415" s="67" t="s">
        <v>14</v>
      </c>
      <c r="E415" s="67" t="s">
        <v>3671</v>
      </c>
      <c r="F415" s="78" t="s">
        <v>66</v>
      </c>
      <c r="G415" s="67" t="s">
        <v>16</v>
      </c>
      <c r="H415" s="67" t="s">
        <v>52</v>
      </c>
      <c r="I415" s="69" t="s">
        <v>1687</v>
      </c>
      <c r="J415" s="74">
        <v>30000000</v>
      </c>
      <c r="K415" s="74">
        <v>0</v>
      </c>
      <c r="L415" s="74">
        <v>0</v>
      </c>
      <c r="M415" s="72">
        <f t="shared" si="32"/>
        <v>30000000</v>
      </c>
      <c r="N415" s="74">
        <v>30000000</v>
      </c>
      <c r="O415" s="74">
        <v>30000000</v>
      </c>
      <c r="P415" s="75"/>
      <c r="Q415" s="67" t="s">
        <v>191</v>
      </c>
      <c r="R415" s="67" t="s">
        <v>3672</v>
      </c>
      <c r="S415" s="67" t="s">
        <v>87</v>
      </c>
      <c r="T415" s="68" t="s">
        <v>24</v>
      </c>
      <c r="U415" s="68"/>
      <c r="V415" s="67" t="s">
        <v>79</v>
      </c>
      <c r="W415" s="109"/>
    </row>
    <row r="416" spans="2:23" s="99" customFormat="1" ht="17.25" customHeight="1">
      <c r="B416" s="68">
        <v>2026</v>
      </c>
      <c r="C416" s="67">
        <v>6</v>
      </c>
      <c r="D416" s="68" t="s">
        <v>14</v>
      </c>
      <c r="E416" s="68" t="s">
        <v>1009</v>
      </c>
      <c r="F416" s="77" t="s">
        <v>66</v>
      </c>
      <c r="G416" s="68" t="s">
        <v>37</v>
      </c>
      <c r="H416" s="68" t="s">
        <v>50</v>
      </c>
      <c r="I416" s="68" t="s">
        <v>1685</v>
      </c>
      <c r="J416" s="29">
        <v>458458000</v>
      </c>
      <c r="K416" s="29">
        <v>0</v>
      </c>
      <c r="L416" s="29">
        <v>0</v>
      </c>
      <c r="M416" s="72">
        <f t="shared" si="32"/>
        <v>458458000</v>
      </c>
      <c r="N416" s="29">
        <v>50000000</v>
      </c>
      <c r="O416" s="29"/>
      <c r="P416" s="80"/>
      <c r="Q416" s="68" t="s">
        <v>251</v>
      </c>
      <c r="R416" s="68" t="s">
        <v>1137</v>
      </c>
      <c r="S416" s="68" t="s">
        <v>1138</v>
      </c>
      <c r="T416" s="68" t="s">
        <v>24</v>
      </c>
      <c r="U416" s="69"/>
      <c r="V416" s="69"/>
      <c r="W416" s="109"/>
    </row>
    <row r="417" spans="2:23" s="99" customFormat="1" ht="17.25" customHeight="1">
      <c r="B417" s="68">
        <v>2026</v>
      </c>
      <c r="C417" s="68">
        <v>4</v>
      </c>
      <c r="D417" s="68" t="s">
        <v>15</v>
      </c>
      <c r="E417" s="68" t="s">
        <v>1008</v>
      </c>
      <c r="F417" s="77" t="s">
        <v>66</v>
      </c>
      <c r="G417" s="68" t="s">
        <v>37</v>
      </c>
      <c r="H417" s="68" t="s">
        <v>51</v>
      </c>
      <c r="I417" s="68" t="s">
        <v>1685</v>
      </c>
      <c r="J417" s="29">
        <v>931480000</v>
      </c>
      <c r="K417" s="29">
        <v>633479000</v>
      </c>
      <c r="L417" s="29"/>
      <c r="M417" s="72">
        <f t="shared" si="32"/>
        <v>1564959000</v>
      </c>
      <c r="N417" s="29">
        <v>200000000</v>
      </c>
      <c r="O417" s="29">
        <v>1564959000</v>
      </c>
      <c r="P417" s="80"/>
      <c r="Q417" s="68" t="s">
        <v>1136</v>
      </c>
      <c r="R417" s="68" t="s">
        <v>84</v>
      </c>
      <c r="S417" s="68" t="s">
        <v>85</v>
      </c>
      <c r="T417" s="68" t="s">
        <v>24</v>
      </c>
      <c r="U417" s="69"/>
      <c r="V417" s="56"/>
      <c r="W417" s="109"/>
    </row>
    <row r="418" spans="2:23" s="99" customFormat="1" ht="17.25" customHeight="1">
      <c r="B418" s="68">
        <v>2026</v>
      </c>
      <c r="C418" s="68">
        <v>4</v>
      </c>
      <c r="D418" s="68" t="s">
        <v>15</v>
      </c>
      <c r="E418" s="68" t="s">
        <v>1036</v>
      </c>
      <c r="F418" s="77" t="s">
        <v>66</v>
      </c>
      <c r="G418" s="68" t="s">
        <v>37</v>
      </c>
      <c r="H418" s="68" t="s">
        <v>51</v>
      </c>
      <c r="I418" s="68" t="s">
        <v>1685</v>
      </c>
      <c r="J418" s="29">
        <v>524722000</v>
      </c>
      <c r="K418" s="29">
        <v>418498000</v>
      </c>
      <c r="L418" s="29"/>
      <c r="M418" s="72">
        <f t="shared" si="32"/>
        <v>943220000</v>
      </c>
      <c r="N418" s="29">
        <v>150000000</v>
      </c>
      <c r="O418" s="29">
        <v>943220000</v>
      </c>
      <c r="P418" s="80"/>
      <c r="Q418" s="68" t="s">
        <v>1136</v>
      </c>
      <c r="R418" s="68" t="s">
        <v>84</v>
      </c>
      <c r="S418" s="68" t="s">
        <v>85</v>
      </c>
      <c r="T418" s="68" t="s">
        <v>24</v>
      </c>
      <c r="U418" s="69"/>
      <c r="V418" s="67"/>
      <c r="W418" s="109"/>
    </row>
    <row r="419" spans="2:23" s="99" customFormat="1" ht="17.25" customHeight="1">
      <c r="B419" s="56">
        <v>2026</v>
      </c>
      <c r="C419" s="56">
        <v>4</v>
      </c>
      <c r="D419" s="56" t="s">
        <v>14</v>
      </c>
      <c r="E419" s="56" t="s">
        <v>3673</v>
      </c>
      <c r="F419" s="71" t="s">
        <v>66</v>
      </c>
      <c r="G419" s="56" t="s">
        <v>16</v>
      </c>
      <c r="H419" s="56" t="s">
        <v>51</v>
      </c>
      <c r="I419" s="69" t="s">
        <v>1685</v>
      </c>
      <c r="J419" s="72">
        <v>558430000</v>
      </c>
      <c r="K419" s="72"/>
      <c r="L419" s="72"/>
      <c r="M419" s="72">
        <f t="shared" si="32"/>
        <v>558430000</v>
      </c>
      <c r="N419" s="72">
        <v>558430000</v>
      </c>
      <c r="O419" s="72"/>
      <c r="P419" s="73" t="s">
        <v>3674</v>
      </c>
      <c r="Q419" s="56" t="s">
        <v>214</v>
      </c>
      <c r="R419" s="56" t="s">
        <v>3675</v>
      </c>
      <c r="S419" s="56" t="s">
        <v>356</v>
      </c>
      <c r="T419" s="69" t="s">
        <v>24</v>
      </c>
      <c r="U419" s="69"/>
      <c r="V419" s="56"/>
      <c r="W419" s="109"/>
    </row>
    <row r="420" spans="2:23" s="99" customFormat="1" ht="17.25" customHeight="1">
      <c r="B420" s="56">
        <v>2026</v>
      </c>
      <c r="C420" s="67">
        <v>4</v>
      </c>
      <c r="D420" s="67" t="s">
        <v>14</v>
      </c>
      <c r="E420" s="67" t="s">
        <v>3676</v>
      </c>
      <c r="F420" s="78" t="s">
        <v>66</v>
      </c>
      <c r="G420" s="67" t="s">
        <v>16</v>
      </c>
      <c r="H420" s="67" t="s">
        <v>52</v>
      </c>
      <c r="I420" s="69" t="s">
        <v>1688</v>
      </c>
      <c r="J420" s="74">
        <v>129091000</v>
      </c>
      <c r="K420" s="74"/>
      <c r="L420" s="74"/>
      <c r="M420" s="72">
        <f t="shared" si="32"/>
        <v>129091000</v>
      </c>
      <c r="N420" s="74">
        <v>129091000</v>
      </c>
      <c r="O420" s="74"/>
      <c r="P420" s="75"/>
      <c r="Q420" s="67" t="s">
        <v>214</v>
      </c>
      <c r="R420" s="67" t="s">
        <v>1206</v>
      </c>
      <c r="S420" s="67" t="s">
        <v>676</v>
      </c>
      <c r="T420" s="68" t="s">
        <v>24</v>
      </c>
      <c r="U420" s="68"/>
      <c r="V420" s="67" t="s">
        <v>79</v>
      </c>
      <c r="W420" s="109"/>
    </row>
    <row r="421" spans="2:23" s="99" customFormat="1" ht="17.25" customHeight="1">
      <c r="B421" s="56">
        <v>2026</v>
      </c>
      <c r="C421" s="67">
        <v>4</v>
      </c>
      <c r="D421" s="67" t="s">
        <v>14</v>
      </c>
      <c r="E421" s="67" t="s">
        <v>3677</v>
      </c>
      <c r="F421" s="78" t="s">
        <v>66</v>
      </c>
      <c r="G421" s="67" t="s">
        <v>16</v>
      </c>
      <c r="H421" s="67" t="s">
        <v>52</v>
      </c>
      <c r="I421" s="69" t="s">
        <v>1688</v>
      </c>
      <c r="J421" s="74">
        <v>125490000</v>
      </c>
      <c r="K421" s="74"/>
      <c r="L421" s="74"/>
      <c r="M421" s="72">
        <f t="shared" si="32"/>
        <v>125490000</v>
      </c>
      <c r="N421" s="74">
        <v>125490000</v>
      </c>
      <c r="O421" s="74"/>
      <c r="P421" s="75"/>
      <c r="Q421" s="67" t="s">
        <v>214</v>
      </c>
      <c r="R421" s="67" t="s">
        <v>1206</v>
      </c>
      <c r="S421" s="67" t="s">
        <v>676</v>
      </c>
      <c r="T421" s="68" t="s">
        <v>24</v>
      </c>
      <c r="U421" s="68"/>
      <c r="V421" s="67" t="s">
        <v>79</v>
      </c>
      <c r="W421" s="109"/>
    </row>
    <row r="422" spans="2:23" s="99" customFormat="1" ht="17.25" customHeight="1">
      <c r="B422" s="56">
        <v>2026</v>
      </c>
      <c r="C422" s="67">
        <v>4</v>
      </c>
      <c r="D422" s="67" t="s">
        <v>14</v>
      </c>
      <c r="E422" s="67" t="s">
        <v>3678</v>
      </c>
      <c r="F422" s="78" t="s">
        <v>66</v>
      </c>
      <c r="G422" s="67" t="s">
        <v>16</v>
      </c>
      <c r="H422" s="67" t="s">
        <v>52</v>
      </c>
      <c r="I422" s="69" t="s">
        <v>1688</v>
      </c>
      <c r="J422" s="74">
        <v>186918000</v>
      </c>
      <c r="K422" s="74"/>
      <c r="L422" s="74"/>
      <c r="M422" s="72">
        <f t="shared" si="32"/>
        <v>186918000</v>
      </c>
      <c r="N422" s="74">
        <v>186918000</v>
      </c>
      <c r="O422" s="74"/>
      <c r="P422" s="75"/>
      <c r="Q422" s="67" t="s">
        <v>214</v>
      </c>
      <c r="R422" s="67" t="s">
        <v>1206</v>
      </c>
      <c r="S422" s="67" t="s">
        <v>676</v>
      </c>
      <c r="T422" s="68" t="s">
        <v>24</v>
      </c>
      <c r="U422" s="68"/>
      <c r="V422" s="67" t="s">
        <v>79</v>
      </c>
      <c r="W422" s="109"/>
    </row>
    <row r="423" spans="2:23" s="27" customFormat="1" ht="17.25" customHeight="1">
      <c r="B423" s="11">
        <v>2026</v>
      </c>
      <c r="C423" s="66">
        <v>4</v>
      </c>
      <c r="D423" s="66" t="s">
        <v>14</v>
      </c>
      <c r="E423" s="66" t="s">
        <v>3679</v>
      </c>
      <c r="F423" s="91" t="s">
        <v>66</v>
      </c>
      <c r="G423" s="66" t="s">
        <v>16</v>
      </c>
      <c r="H423" s="66" t="s">
        <v>52</v>
      </c>
      <c r="I423" s="13" t="s">
        <v>1688</v>
      </c>
      <c r="J423" s="92">
        <v>219786000</v>
      </c>
      <c r="K423" s="92"/>
      <c r="L423" s="92"/>
      <c r="M423" s="72">
        <f t="shared" si="32"/>
        <v>219786000</v>
      </c>
      <c r="N423" s="92">
        <v>219786000</v>
      </c>
      <c r="O423" s="92"/>
      <c r="P423" s="93"/>
      <c r="Q423" s="66" t="s">
        <v>214</v>
      </c>
      <c r="R423" s="66" t="s">
        <v>1206</v>
      </c>
      <c r="S423" s="66" t="s">
        <v>676</v>
      </c>
      <c r="T423" s="28" t="s">
        <v>24</v>
      </c>
      <c r="U423" s="28"/>
      <c r="V423" s="66" t="s">
        <v>79</v>
      </c>
      <c r="W423" s="108"/>
    </row>
    <row r="424" spans="2:23" s="27" customFormat="1" ht="17.25" customHeight="1">
      <c r="B424" s="11">
        <v>2026</v>
      </c>
      <c r="C424" s="66">
        <v>4</v>
      </c>
      <c r="D424" s="66" t="s">
        <v>14</v>
      </c>
      <c r="E424" s="66" t="s">
        <v>3680</v>
      </c>
      <c r="F424" s="91" t="s">
        <v>66</v>
      </c>
      <c r="G424" s="66" t="s">
        <v>16</v>
      </c>
      <c r="H424" s="66" t="s">
        <v>52</v>
      </c>
      <c r="I424" s="13" t="s">
        <v>1687</v>
      </c>
      <c r="J424" s="92">
        <v>20596000</v>
      </c>
      <c r="K424" s="92">
        <v>0</v>
      </c>
      <c r="L424" s="92">
        <v>0</v>
      </c>
      <c r="M424" s="72">
        <f t="shared" si="32"/>
        <v>20596000</v>
      </c>
      <c r="N424" s="92">
        <v>20596000</v>
      </c>
      <c r="O424" s="92">
        <v>0</v>
      </c>
      <c r="P424" s="93"/>
      <c r="Q424" s="66" t="s">
        <v>70</v>
      </c>
      <c r="R424" s="66" t="s">
        <v>1140</v>
      </c>
      <c r="S424" s="66" t="s">
        <v>1141</v>
      </c>
      <c r="T424" s="28" t="s">
        <v>24</v>
      </c>
      <c r="U424" s="28"/>
      <c r="V424" s="66" t="s">
        <v>79</v>
      </c>
      <c r="W424" s="108"/>
    </row>
    <row r="425" spans="2:23" s="27" customFormat="1" ht="17.25" customHeight="1">
      <c r="B425" s="11">
        <v>2026</v>
      </c>
      <c r="C425" s="66">
        <v>4</v>
      </c>
      <c r="D425" s="66" t="s">
        <v>14</v>
      </c>
      <c r="E425" s="66" t="s">
        <v>3681</v>
      </c>
      <c r="F425" s="91" t="s">
        <v>66</v>
      </c>
      <c r="G425" s="66" t="s">
        <v>16</v>
      </c>
      <c r="H425" s="66" t="s">
        <v>52</v>
      </c>
      <c r="I425" s="13" t="s">
        <v>1687</v>
      </c>
      <c r="J425" s="92">
        <v>21000000</v>
      </c>
      <c r="K425" s="92">
        <v>0</v>
      </c>
      <c r="L425" s="92">
        <v>0</v>
      </c>
      <c r="M425" s="72">
        <f t="shared" si="32"/>
        <v>21000000</v>
      </c>
      <c r="N425" s="92">
        <v>21000000</v>
      </c>
      <c r="O425" s="92">
        <v>0</v>
      </c>
      <c r="P425" s="93"/>
      <c r="Q425" s="66" t="s">
        <v>70</v>
      </c>
      <c r="R425" s="66" t="s">
        <v>1140</v>
      </c>
      <c r="S425" s="66" t="s">
        <v>1141</v>
      </c>
      <c r="T425" s="28" t="s">
        <v>24</v>
      </c>
      <c r="U425" s="28"/>
      <c r="V425" s="66" t="s">
        <v>79</v>
      </c>
      <c r="W425" s="108"/>
    </row>
    <row r="426" spans="2:23" s="27" customFormat="1" ht="17.25" customHeight="1">
      <c r="B426" s="11">
        <v>2026</v>
      </c>
      <c r="C426" s="66">
        <v>4</v>
      </c>
      <c r="D426" s="66" t="s">
        <v>15</v>
      </c>
      <c r="E426" s="66" t="s">
        <v>3682</v>
      </c>
      <c r="F426" s="91" t="s">
        <v>66</v>
      </c>
      <c r="G426" s="66" t="s">
        <v>16</v>
      </c>
      <c r="H426" s="66" t="s">
        <v>52</v>
      </c>
      <c r="I426" s="13" t="s">
        <v>1687</v>
      </c>
      <c r="J426" s="92">
        <v>19770000</v>
      </c>
      <c r="K426" s="92">
        <v>9224500</v>
      </c>
      <c r="L426" s="92">
        <v>0</v>
      </c>
      <c r="M426" s="72">
        <f t="shared" si="32"/>
        <v>28994500</v>
      </c>
      <c r="N426" s="92">
        <v>28994500</v>
      </c>
      <c r="O426" s="92">
        <v>0</v>
      </c>
      <c r="P426" s="93"/>
      <c r="Q426" s="66" t="s">
        <v>70</v>
      </c>
      <c r="R426" s="66" t="s">
        <v>1140</v>
      </c>
      <c r="S426" s="66" t="s">
        <v>1141</v>
      </c>
      <c r="T426" s="28" t="s">
        <v>24</v>
      </c>
      <c r="U426" s="28"/>
      <c r="V426" s="66" t="s">
        <v>79</v>
      </c>
      <c r="W426" s="108"/>
    </row>
    <row r="427" spans="2:23" s="27" customFormat="1" ht="17.25" customHeight="1">
      <c r="B427" s="11">
        <v>2026</v>
      </c>
      <c r="C427" s="66">
        <v>4</v>
      </c>
      <c r="D427" s="66" t="s">
        <v>15</v>
      </c>
      <c r="E427" s="66" t="s">
        <v>3683</v>
      </c>
      <c r="F427" s="91" t="s">
        <v>66</v>
      </c>
      <c r="G427" s="66" t="s">
        <v>16</v>
      </c>
      <c r="H427" s="66" t="s">
        <v>52</v>
      </c>
      <c r="I427" s="13" t="s">
        <v>1687</v>
      </c>
      <c r="J427" s="92">
        <v>31427000</v>
      </c>
      <c r="K427" s="92">
        <v>39858000</v>
      </c>
      <c r="L427" s="92">
        <v>0</v>
      </c>
      <c r="M427" s="72">
        <f t="shared" si="32"/>
        <v>71285000</v>
      </c>
      <c r="N427" s="92">
        <v>71285000</v>
      </c>
      <c r="O427" s="92">
        <v>0</v>
      </c>
      <c r="P427" s="93"/>
      <c r="Q427" s="66" t="s">
        <v>70</v>
      </c>
      <c r="R427" s="66" t="s">
        <v>1140</v>
      </c>
      <c r="S427" s="66" t="s">
        <v>1141</v>
      </c>
      <c r="T427" s="28" t="s">
        <v>24</v>
      </c>
      <c r="U427" s="28"/>
      <c r="V427" s="66" t="s">
        <v>79</v>
      </c>
      <c r="W427" s="108"/>
    </row>
    <row r="428" spans="2:23" s="27" customFormat="1" ht="17.25" customHeight="1">
      <c r="B428" s="28">
        <v>2026</v>
      </c>
      <c r="C428" s="66">
        <v>4</v>
      </c>
      <c r="D428" s="28" t="s">
        <v>14</v>
      </c>
      <c r="E428" s="28" t="s">
        <v>1010</v>
      </c>
      <c r="F428" s="52" t="s">
        <v>66</v>
      </c>
      <c r="G428" s="28" t="s">
        <v>16</v>
      </c>
      <c r="H428" s="28" t="s">
        <v>51</v>
      </c>
      <c r="I428" s="28" t="s">
        <v>1685</v>
      </c>
      <c r="J428" s="30">
        <v>2141000000</v>
      </c>
      <c r="K428" s="30">
        <v>373427000</v>
      </c>
      <c r="L428" s="30">
        <v>20000000</v>
      </c>
      <c r="M428" s="72">
        <f t="shared" si="32"/>
        <v>2534427000</v>
      </c>
      <c r="N428" s="30">
        <v>1000000000</v>
      </c>
      <c r="O428" s="30">
        <v>1774000000</v>
      </c>
      <c r="P428" s="35"/>
      <c r="Q428" s="28" t="s">
        <v>214</v>
      </c>
      <c r="R428" s="28" t="s">
        <v>605</v>
      </c>
      <c r="S428" s="28" t="s">
        <v>356</v>
      </c>
      <c r="T428" s="28" t="s">
        <v>24</v>
      </c>
      <c r="U428" s="13"/>
      <c r="V428" s="66"/>
      <c r="W428" s="108"/>
    </row>
    <row r="429" spans="2:23" s="27" customFormat="1" ht="17.25" customHeight="1">
      <c r="B429" s="28">
        <v>2026</v>
      </c>
      <c r="C429" s="66">
        <v>4</v>
      </c>
      <c r="D429" s="28" t="s">
        <v>14</v>
      </c>
      <c r="E429" s="28" t="s">
        <v>1011</v>
      </c>
      <c r="F429" s="52" t="s">
        <v>66</v>
      </c>
      <c r="G429" s="28" t="s">
        <v>16</v>
      </c>
      <c r="H429" s="28" t="s">
        <v>51</v>
      </c>
      <c r="I429" s="28" t="s">
        <v>1688</v>
      </c>
      <c r="J429" s="30">
        <v>60000000</v>
      </c>
      <c r="K429" s="30"/>
      <c r="L429" s="30"/>
      <c r="M429" s="72">
        <f t="shared" si="32"/>
        <v>60000000</v>
      </c>
      <c r="N429" s="30">
        <v>60000000</v>
      </c>
      <c r="O429" s="30"/>
      <c r="P429" s="35"/>
      <c r="Q429" s="28" t="s">
        <v>70</v>
      </c>
      <c r="R429" s="28" t="s">
        <v>1140</v>
      </c>
      <c r="S429" s="28" t="s">
        <v>1141</v>
      </c>
      <c r="T429" s="28" t="s">
        <v>24</v>
      </c>
      <c r="U429" s="13"/>
      <c r="V429" s="13"/>
      <c r="W429" s="108"/>
    </row>
    <row r="430" spans="2:23" s="27" customFormat="1" ht="17.25" customHeight="1">
      <c r="B430" s="11">
        <v>2026</v>
      </c>
      <c r="C430" s="11">
        <v>4</v>
      </c>
      <c r="D430" s="11" t="s">
        <v>14</v>
      </c>
      <c r="E430" s="11" t="s">
        <v>3684</v>
      </c>
      <c r="F430" s="141" t="s">
        <v>3644</v>
      </c>
      <c r="G430" s="11" t="s">
        <v>16</v>
      </c>
      <c r="H430" s="11" t="s">
        <v>61</v>
      </c>
      <c r="I430" s="13" t="s">
        <v>1687</v>
      </c>
      <c r="J430" s="87">
        <v>10670000</v>
      </c>
      <c r="K430" s="87">
        <v>0</v>
      </c>
      <c r="L430" s="87">
        <v>0</v>
      </c>
      <c r="M430" s="72">
        <f t="shared" si="32"/>
        <v>10670000</v>
      </c>
      <c r="N430" s="87">
        <v>10670000</v>
      </c>
      <c r="O430" s="87">
        <v>0</v>
      </c>
      <c r="P430" s="146"/>
      <c r="Q430" s="11" t="s">
        <v>3685</v>
      </c>
      <c r="R430" s="11" t="s">
        <v>3686</v>
      </c>
      <c r="S430" s="11" t="s">
        <v>3687</v>
      </c>
      <c r="T430" s="13" t="s">
        <v>24</v>
      </c>
      <c r="U430" s="13"/>
      <c r="V430" s="11"/>
      <c r="W430" s="108"/>
    </row>
    <row r="431" spans="2:23" s="27" customFormat="1" ht="17.25" customHeight="1">
      <c r="B431" s="11">
        <v>2026</v>
      </c>
      <c r="C431" s="66">
        <v>4</v>
      </c>
      <c r="D431" s="66" t="s">
        <v>14</v>
      </c>
      <c r="E431" s="66" t="s">
        <v>3688</v>
      </c>
      <c r="F431" s="91" t="s">
        <v>3644</v>
      </c>
      <c r="G431" s="66" t="s">
        <v>64</v>
      </c>
      <c r="H431" s="66" t="s">
        <v>61</v>
      </c>
      <c r="I431" s="13" t="s">
        <v>2142</v>
      </c>
      <c r="J431" s="92">
        <v>14300000</v>
      </c>
      <c r="K431" s="92">
        <v>0</v>
      </c>
      <c r="L431" s="92">
        <v>0</v>
      </c>
      <c r="M431" s="72">
        <f t="shared" si="32"/>
        <v>14300000</v>
      </c>
      <c r="N431" s="87">
        <v>14300000</v>
      </c>
      <c r="O431" s="87">
        <v>0</v>
      </c>
      <c r="P431" s="93"/>
      <c r="Q431" s="66" t="s">
        <v>3685</v>
      </c>
      <c r="R431" s="66" t="s">
        <v>3689</v>
      </c>
      <c r="S431" s="66" t="s">
        <v>3690</v>
      </c>
      <c r="T431" s="28" t="s">
        <v>24</v>
      </c>
      <c r="U431" s="28"/>
      <c r="V431" s="66"/>
      <c r="W431" s="108"/>
    </row>
    <row r="432" spans="2:23" s="27" customFormat="1" ht="17.25" customHeight="1">
      <c r="B432" s="11">
        <v>2026</v>
      </c>
      <c r="C432" s="66">
        <v>4</v>
      </c>
      <c r="D432" s="66" t="s">
        <v>14</v>
      </c>
      <c r="E432" s="66" t="s">
        <v>3691</v>
      </c>
      <c r="F432" s="91" t="s">
        <v>3644</v>
      </c>
      <c r="G432" s="66" t="s">
        <v>16</v>
      </c>
      <c r="H432" s="66" t="s">
        <v>61</v>
      </c>
      <c r="I432" s="13" t="s">
        <v>2142</v>
      </c>
      <c r="J432" s="92">
        <v>21130000</v>
      </c>
      <c r="K432" s="92">
        <v>0</v>
      </c>
      <c r="L432" s="92">
        <v>0</v>
      </c>
      <c r="M432" s="72">
        <f t="shared" si="32"/>
        <v>21130000</v>
      </c>
      <c r="N432" s="87">
        <v>21130000</v>
      </c>
      <c r="O432" s="87">
        <v>0</v>
      </c>
      <c r="P432" s="93"/>
      <c r="Q432" s="66" t="s">
        <v>3685</v>
      </c>
      <c r="R432" s="66" t="s">
        <v>3689</v>
      </c>
      <c r="S432" s="66" t="s">
        <v>3690</v>
      </c>
      <c r="T432" s="28" t="s">
        <v>24</v>
      </c>
      <c r="U432" s="28"/>
      <c r="V432" s="66"/>
      <c r="W432" s="108"/>
    </row>
    <row r="433" spans="2:23" s="27" customFormat="1" ht="17.25" customHeight="1">
      <c r="B433" s="11">
        <v>2026</v>
      </c>
      <c r="C433" s="66">
        <v>4</v>
      </c>
      <c r="D433" s="66" t="s">
        <v>14</v>
      </c>
      <c r="E433" s="66" t="s">
        <v>3692</v>
      </c>
      <c r="F433" s="91" t="s">
        <v>3644</v>
      </c>
      <c r="G433" s="66" t="s">
        <v>64</v>
      </c>
      <c r="H433" s="66" t="s">
        <v>61</v>
      </c>
      <c r="I433" s="13" t="s">
        <v>2142</v>
      </c>
      <c r="J433" s="92">
        <v>55000000</v>
      </c>
      <c r="K433" s="92">
        <v>0</v>
      </c>
      <c r="L433" s="92">
        <v>0</v>
      </c>
      <c r="M433" s="72">
        <f t="shared" si="32"/>
        <v>55000000</v>
      </c>
      <c r="N433" s="87">
        <v>55000000</v>
      </c>
      <c r="O433" s="87">
        <v>0</v>
      </c>
      <c r="P433" s="93"/>
      <c r="Q433" s="66" t="s">
        <v>3685</v>
      </c>
      <c r="R433" s="66" t="s">
        <v>3693</v>
      </c>
      <c r="S433" s="66" t="s">
        <v>3694</v>
      </c>
      <c r="T433" s="28" t="s">
        <v>1829</v>
      </c>
      <c r="U433" s="28"/>
      <c r="V433" s="66"/>
      <c r="W433" s="108"/>
    </row>
    <row r="434" spans="2:23" s="27" customFormat="1" ht="17.25" customHeight="1">
      <c r="B434" s="11">
        <v>2026</v>
      </c>
      <c r="C434" s="66">
        <v>4</v>
      </c>
      <c r="D434" s="66" t="s">
        <v>14</v>
      </c>
      <c r="E434" s="66" t="s">
        <v>3695</v>
      </c>
      <c r="F434" s="91" t="s">
        <v>3644</v>
      </c>
      <c r="G434" s="66" t="s">
        <v>16</v>
      </c>
      <c r="H434" s="66" t="s">
        <v>61</v>
      </c>
      <c r="I434" s="13" t="s">
        <v>2142</v>
      </c>
      <c r="J434" s="92">
        <v>21493000</v>
      </c>
      <c r="K434" s="92">
        <v>0</v>
      </c>
      <c r="L434" s="92">
        <v>0</v>
      </c>
      <c r="M434" s="72">
        <f t="shared" si="32"/>
        <v>21493000</v>
      </c>
      <c r="N434" s="87">
        <v>21493000</v>
      </c>
      <c r="O434" s="87">
        <v>0</v>
      </c>
      <c r="P434" s="93"/>
      <c r="Q434" s="66" t="s">
        <v>3685</v>
      </c>
      <c r="R434" s="66" t="s">
        <v>3693</v>
      </c>
      <c r="S434" s="66" t="s">
        <v>3694</v>
      </c>
      <c r="T434" s="28" t="s">
        <v>1829</v>
      </c>
      <c r="U434" s="28"/>
      <c r="V434" s="66"/>
      <c r="W434" s="108"/>
    </row>
    <row r="435" spans="2:23" s="27" customFormat="1" ht="17.25" customHeight="1">
      <c r="B435" s="11">
        <v>2026</v>
      </c>
      <c r="C435" s="66">
        <v>4</v>
      </c>
      <c r="D435" s="66" t="s">
        <v>14</v>
      </c>
      <c r="E435" s="66" t="s">
        <v>3696</v>
      </c>
      <c r="F435" s="91" t="s">
        <v>66</v>
      </c>
      <c r="G435" s="66" t="s">
        <v>38</v>
      </c>
      <c r="H435" s="66" t="s">
        <v>51</v>
      </c>
      <c r="I435" s="13" t="s">
        <v>1686</v>
      </c>
      <c r="J435" s="92">
        <v>71357000</v>
      </c>
      <c r="K435" s="92"/>
      <c r="L435" s="92"/>
      <c r="M435" s="72">
        <f t="shared" si="32"/>
        <v>71357000</v>
      </c>
      <c r="N435" s="92">
        <v>71357000</v>
      </c>
      <c r="O435" s="92">
        <v>71357000</v>
      </c>
      <c r="P435" s="93"/>
      <c r="Q435" s="66" t="s">
        <v>448</v>
      </c>
      <c r="R435" s="66" t="s">
        <v>264</v>
      </c>
      <c r="S435" s="66" t="s">
        <v>449</v>
      </c>
      <c r="T435" s="28" t="s">
        <v>24</v>
      </c>
      <c r="U435" s="28"/>
      <c r="V435" s="66"/>
      <c r="W435" s="108"/>
    </row>
    <row r="436" spans="2:23" s="27" customFormat="1" ht="17.25" customHeight="1">
      <c r="B436" s="11">
        <v>2026</v>
      </c>
      <c r="C436" s="66">
        <v>4</v>
      </c>
      <c r="D436" s="28" t="s">
        <v>14</v>
      </c>
      <c r="E436" s="28" t="s">
        <v>996</v>
      </c>
      <c r="F436" s="52" t="s">
        <v>66</v>
      </c>
      <c r="G436" s="28" t="s">
        <v>37</v>
      </c>
      <c r="H436" s="28" t="s">
        <v>52</v>
      </c>
      <c r="I436" s="28" t="s">
        <v>1686</v>
      </c>
      <c r="J436" s="30">
        <v>58080000</v>
      </c>
      <c r="K436" s="30">
        <v>67100000</v>
      </c>
      <c r="L436" s="30">
        <v>0</v>
      </c>
      <c r="M436" s="72">
        <f t="shared" si="32"/>
        <v>125180000</v>
      </c>
      <c r="N436" s="30">
        <v>35000000</v>
      </c>
      <c r="O436" s="30">
        <v>125180000</v>
      </c>
      <c r="P436" s="35"/>
      <c r="Q436" s="28" t="s">
        <v>448</v>
      </c>
      <c r="R436" s="28" t="s">
        <v>490</v>
      </c>
      <c r="S436" s="28" t="s">
        <v>698</v>
      </c>
      <c r="T436" s="28" t="s">
        <v>24</v>
      </c>
      <c r="U436" s="13"/>
      <c r="V436" s="66"/>
      <c r="W436" s="108"/>
    </row>
    <row r="437" spans="2:23" s="27" customFormat="1" ht="17.25" customHeight="1">
      <c r="B437" s="11">
        <v>2026</v>
      </c>
      <c r="C437" s="66">
        <v>4</v>
      </c>
      <c r="D437" s="28" t="s">
        <v>14</v>
      </c>
      <c r="E437" s="28" t="s">
        <v>1037</v>
      </c>
      <c r="F437" s="52" t="s">
        <v>66</v>
      </c>
      <c r="G437" s="28" t="s">
        <v>81</v>
      </c>
      <c r="H437" s="28" t="s">
        <v>52</v>
      </c>
      <c r="I437" s="28" t="s">
        <v>1686</v>
      </c>
      <c r="J437" s="30">
        <v>40000000</v>
      </c>
      <c r="K437" s="30">
        <v>0</v>
      </c>
      <c r="L437" s="30">
        <v>0</v>
      </c>
      <c r="M437" s="72">
        <f t="shared" si="32"/>
        <v>40000000</v>
      </c>
      <c r="N437" s="30">
        <v>40000000</v>
      </c>
      <c r="O437" s="30">
        <v>40000000</v>
      </c>
      <c r="P437" s="35"/>
      <c r="Q437" s="28" t="s">
        <v>1163</v>
      </c>
      <c r="R437" s="28" t="s">
        <v>532</v>
      </c>
      <c r="S437" s="28" t="s">
        <v>533</v>
      </c>
      <c r="T437" s="28" t="s">
        <v>24</v>
      </c>
      <c r="U437" s="13"/>
      <c r="V437" s="66"/>
      <c r="W437" s="108"/>
    </row>
    <row r="438" spans="2:23" s="27" customFormat="1" ht="17.25" customHeight="1">
      <c r="B438" s="28">
        <v>2026</v>
      </c>
      <c r="C438" s="28">
        <v>4</v>
      </c>
      <c r="D438" s="28" t="s">
        <v>14</v>
      </c>
      <c r="E438" s="28" t="s">
        <v>1056</v>
      </c>
      <c r="F438" s="52" t="s">
        <v>46</v>
      </c>
      <c r="G438" s="28" t="s">
        <v>81</v>
      </c>
      <c r="H438" s="28" t="s">
        <v>52</v>
      </c>
      <c r="I438" s="13" t="s">
        <v>1686</v>
      </c>
      <c r="J438" s="62">
        <v>50000000</v>
      </c>
      <c r="K438" s="62">
        <v>0</v>
      </c>
      <c r="L438" s="62">
        <v>0</v>
      </c>
      <c r="M438" s="62">
        <v>50000000</v>
      </c>
      <c r="N438" s="62">
        <v>50000000</v>
      </c>
      <c r="O438" s="62"/>
      <c r="P438" s="63"/>
      <c r="Q438" s="13" t="s">
        <v>459</v>
      </c>
      <c r="R438" s="13" t="s">
        <v>460</v>
      </c>
      <c r="S438" s="13" t="s">
        <v>461</v>
      </c>
      <c r="T438" s="13" t="s">
        <v>24</v>
      </c>
      <c r="U438" s="13"/>
      <c r="V438" s="13" t="s">
        <v>79</v>
      </c>
    </row>
    <row r="439" spans="2:23" s="27" customFormat="1" ht="17.25" customHeight="1">
      <c r="B439" s="28">
        <v>2026</v>
      </c>
      <c r="C439" s="28">
        <v>4</v>
      </c>
      <c r="D439" s="28" t="s">
        <v>14</v>
      </c>
      <c r="E439" s="28" t="s">
        <v>1057</v>
      </c>
      <c r="F439" s="52" t="s">
        <v>46</v>
      </c>
      <c r="G439" s="28" t="s">
        <v>81</v>
      </c>
      <c r="H439" s="28" t="s">
        <v>52</v>
      </c>
      <c r="I439" s="13" t="s">
        <v>1687</v>
      </c>
      <c r="J439" s="62">
        <v>15000000</v>
      </c>
      <c r="K439" s="62">
        <v>0</v>
      </c>
      <c r="L439" s="62">
        <v>0</v>
      </c>
      <c r="M439" s="62">
        <v>15000000</v>
      </c>
      <c r="N439" s="62">
        <v>15000000</v>
      </c>
      <c r="O439" s="62"/>
      <c r="P439" s="63"/>
      <c r="Q439" s="13" t="s">
        <v>459</v>
      </c>
      <c r="R439" s="13" t="s">
        <v>460</v>
      </c>
      <c r="S439" s="13" t="s">
        <v>461</v>
      </c>
      <c r="T439" s="13" t="s">
        <v>24</v>
      </c>
      <c r="U439" s="13"/>
      <c r="V439" s="13" t="s">
        <v>79</v>
      </c>
    </row>
    <row r="440" spans="2:23" s="27" customFormat="1" ht="17.25" customHeight="1">
      <c r="B440" s="11">
        <v>2026</v>
      </c>
      <c r="C440" s="11">
        <v>4</v>
      </c>
      <c r="D440" s="11" t="s">
        <v>15</v>
      </c>
      <c r="E440" s="11" t="s">
        <v>3789</v>
      </c>
      <c r="F440" s="141" t="s">
        <v>46</v>
      </c>
      <c r="G440" s="11" t="s">
        <v>81</v>
      </c>
      <c r="H440" s="11" t="s">
        <v>51</v>
      </c>
      <c r="I440" s="13" t="s">
        <v>1685</v>
      </c>
      <c r="J440" s="87">
        <v>573510000</v>
      </c>
      <c r="K440" s="87">
        <v>0</v>
      </c>
      <c r="L440" s="87">
        <v>0</v>
      </c>
      <c r="M440" s="87">
        <f>SUM(J440:L440)</f>
        <v>573510000</v>
      </c>
      <c r="N440" s="87">
        <v>573510000</v>
      </c>
      <c r="O440" s="87">
        <v>0</v>
      </c>
      <c r="P440" s="146" t="s">
        <v>3790</v>
      </c>
      <c r="Q440" s="13" t="s">
        <v>3791</v>
      </c>
      <c r="R440" s="11" t="s">
        <v>3792</v>
      </c>
      <c r="S440" s="11" t="s">
        <v>3793</v>
      </c>
      <c r="T440" s="13" t="s">
        <v>24</v>
      </c>
      <c r="U440" s="13"/>
      <c r="V440" s="11"/>
    </row>
    <row r="441" spans="2:23" s="27" customFormat="1" ht="17.25" customHeight="1">
      <c r="B441" s="11">
        <v>2026</v>
      </c>
      <c r="C441" s="11">
        <v>4</v>
      </c>
      <c r="D441" s="11" t="s">
        <v>15</v>
      </c>
      <c r="E441" s="11" t="s">
        <v>3794</v>
      </c>
      <c r="F441" s="141" t="s">
        <v>46</v>
      </c>
      <c r="G441" s="11" t="s">
        <v>81</v>
      </c>
      <c r="H441" s="11" t="s">
        <v>51</v>
      </c>
      <c r="I441" s="13" t="s">
        <v>1685</v>
      </c>
      <c r="J441" s="87">
        <v>429502000</v>
      </c>
      <c r="K441" s="87">
        <v>0</v>
      </c>
      <c r="L441" s="87">
        <v>0</v>
      </c>
      <c r="M441" s="87">
        <f>SUM(J441:L441)</f>
        <v>429502000</v>
      </c>
      <c r="N441" s="87">
        <v>429502000</v>
      </c>
      <c r="O441" s="87">
        <v>0</v>
      </c>
      <c r="P441" s="146"/>
      <c r="Q441" s="13" t="s">
        <v>3795</v>
      </c>
      <c r="R441" s="11" t="s">
        <v>3796</v>
      </c>
      <c r="S441" s="11" t="s">
        <v>3797</v>
      </c>
      <c r="T441" s="13" t="s">
        <v>44</v>
      </c>
      <c r="U441" s="13"/>
      <c r="V441" s="11"/>
    </row>
    <row r="442" spans="2:23" s="27" customFormat="1" ht="17.25" customHeight="1">
      <c r="B442" s="11">
        <v>2026</v>
      </c>
      <c r="C442" s="11">
        <v>5</v>
      </c>
      <c r="D442" s="11" t="s">
        <v>14</v>
      </c>
      <c r="E442" s="11" t="s">
        <v>3798</v>
      </c>
      <c r="F442" s="141" t="s">
        <v>46</v>
      </c>
      <c r="G442" s="11" t="s">
        <v>16</v>
      </c>
      <c r="H442" s="11" t="s">
        <v>52</v>
      </c>
      <c r="I442" s="13" t="s">
        <v>1687</v>
      </c>
      <c r="J442" s="87">
        <v>20000000</v>
      </c>
      <c r="K442" s="87">
        <v>5000000</v>
      </c>
      <c r="L442" s="87">
        <v>0</v>
      </c>
      <c r="M442" s="87">
        <v>25000000</v>
      </c>
      <c r="N442" s="87">
        <v>20000000</v>
      </c>
      <c r="O442" s="87"/>
      <c r="P442" s="146"/>
      <c r="Q442" s="13" t="s">
        <v>1116</v>
      </c>
      <c r="R442" s="11" t="s">
        <v>539</v>
      </c>
      <c r="S442" s="11" t="s">
        <v>540</v>
      </c>
      <c r="T442" s="13" t="s">
        <v>24</v>
      </c>
      <c r="U442" s="13"/>
      <c r="V442" s="11" t="s">
        <v>3799</v>
      </c>
    </row>
    <row r="443" spans="2:23" s="27" customFormat="1" ht="17.25" customHeight="1">
      <c r="B443" s="11">
        <v>2026</v>
      </c>
      <c r="C443" s="11">
        <v>4</v>
      </c>
      <c r="D443" s="11" t="s">
        <v>14</v>
      </c>
      <c r="E443" s="11" t="s">
        <v>3800</v>
      </c>
      <c r="F443" s="141" t="s">
        <v>46</v>
      </c>
      <c r="G443" s="11" t="s">
        <v>16</v>
      </c>
      <c r="H443" s="66" t="s">
        <v>51</v>
      </c>
      <c r="I443" s="13" t="s">
        <v>1685</v>
      </c>
      <c r="J443" s="87">
        <v>505703000</v>
      </c>
      <c r="K443" s="87">
        <v>224686000</v>
      </c>
      <c r="L443" s="87"/>
      <c r="M443" s="87">
        <f>SUM(J443:L443)</f>
        <v>730389000</v>
      </c>
      <c r="N443" s="87">
        <v>730389000</v>
      </c>
      <c r="O443" s="87">
        <v>730389000</v>
      </c>
      <c r="P443" s="146"/>
      <c r="Q443" s="13" t="s">
        <v>3801</v>
      </c>
      <c r="R443" s="11" t="s">
        <v>3802</v>
      </c>
      <c r="S443" s="11" t="s">
        <v>3803</v>
      </c>
      <c r="T443" s="13" t="s">
        <v>24</v>
      </c>
      <c r="U443" s="13"/>
      <c r="V443" s="11"/>
    </row>
    <row r="444" spans="2:23" s="27" customFormat="1" ht="17.25" customHeight="1">
      <c r="B444" s="11">
        <v>2026</v>
      </c>
      <c r="C444" s="66">
        <v>6</v>
      </c>
      <c r="D444" s="66" t="s">
        <v>14</v>
      </c>
      <c r="E444" s="66" t="s">
        <v>3804</v>
      </c>
      <c r="F444" s="91" t="s">
        <v>46</v>
      </c>
      <c r="G444" s="66" t="s">
        <v>17</v>
      </c>
      <c r="H444" s="66" t="s">
        <v>51</v>
      </c>
      <c r="I444" s="13" t="s">
        <v>1685</v>
      </c>
      <c r="J444" s="92">
        <v>1267466000</v>
      </c>
      <c r="K444" s="92">
        <v>180569000</v>
      </c>
      <c r="L444" s="92"/>
      <c r="M444" s="92">
        <f t="shared" ref="M444:N447" si="35">SUM(J444:L444)</f>
        <v>1448035000</v>
      </c>
      <c r="N444" s="92">
        <v>1448035000</v>
      </c>
      <c r="O444" s="92">
        <f>N444*0.7</f>
        <v>1013624499.9999999</v>
      </c>
      <c r="P444" s="93"/>
      <c r="Q444" s="13" t="s">
        <v>3801</v>
      </c>
      <c r="R444" s="66" t="s">
        <v>3805</v>
      </c>
      <c r="S444" s="66" t="s">
        <v>3806</v>
      </c>
      <c r="T444" s="28" t="s">
        <v>24</v>
      </c>
      <c r="U444" s="28"/>
      <c r="V444" s="66"/>
    </row>
    <row r="445" spans="2:23" s="27" customFormat="1" ht="17.25" customHeight="1">
      <c r="B445" s="11">
        <v>2026</v>
      </c>
      <c r="C445" s="66">
        <v>6</v>
      </c>
      <c r="D445" s="66" t="s">
        <v>14</v>
      </c>
      <c r="E445" s="66" t="s">
        <v>3807</v>
      </c>
      <c r="F445" s="91" t="s">
        <v>46</v>
      </c>
      <c r="G445" s="66" t="s">
        <v>37</v>
      </c>
      <c r="H445" s="66" t="s">
        <v>52</v>
      </c>
      <c r="I445" s="13" t="s">
        <v>1688</v>
      </c>
      <c r="J445" s="92">
        <v>135014000</v>
      </c>
      <c r="K445" s="92"/>
      <c r="L445" s="92"/>
      <c r="M445" s="92">
        <f t="shared" si="35"/>
        <v>135014000</v>
      </c>
      <c r="N445" s="92">
        <v>135014000</v>
      </c>
      <c r="O445" s="92">
        <f>N445*0.7</f>
        <v>94509800</v>
      </c>
      <c r="P445" s="93"/>
      <c r="Q445" s="13" t="s">
        <v>3801</v>
      </c>
      <c r="R445" s="66" t="s">
        <v>3808</v>
      </c>
      <c r="S445" s="66" t="s">
        <v>3809</v>
      </c>
      <c r="T445" s="28" t="s">
        <v>24</v>
      </c>
      <c r="U445" s="28"/>
      <c r="V445" s="66"/>
    </row>
    <row r="446" spans="2:23" s="27" customFormat="1" ht="17.25" customHeight="1">
      <c r="B446" s="11">
        <v>2026</v>
      </c>
      <c r="C446" s="66">
        <v>6</v>
      </c>
      <c r="D446" s="66" t="s">
        <v>14</v>
      </c>
      <c r="E446" s="66" t="s">
        <v>3810</v>
      </c>
      <c r="F446" s="91" t="s">
        <v>46</v>
      </c>
      <c r="G446" s="66" t="s">
        <v>17</v>
      </c>
      <c r="H446" s="66" t="s">
        <v>51</v>
      </c>
      <c r="I446" s="13" t="s">
        <v>1685</v>
      </c>
      <c r="J446" s="92">
        <v>2100000000</v>
      </c>
      <c r="K446" s="92"/>
      <c r="L446" s="92"/>
      <c r="M446" s="92">
        <f t="shared" si="35"/>
        <v>2100000000</v>
      </c>
      <c r="N446" s="92">
        <f t="shared" si="35"/>
        <v>2100000000</v>
      </c>
      <c r="O446" s="92">
        <f>N446*0.7</f>
        <v>1470000000</v>
      </c>
      <c r="P446" s="93"/>
      <c r="Q446" s="13" t="s">
        <v>3801</v>
      </c>
      <c r="R446" s="66" t="s">
        <v>3811</v>
      </c>
      <c r="S446" s="66" t="s">
        <v>3812</v>
      </c>
      <c r="T446" s="28" t="s">
        <v>24</v>
      </c>
      <c r="U446" s="28"/>
      <c r="V446" s="66"/>
    </row>
    <row r="447" spans="2:23" s="27" customFormat="1" ht="17.25" customHeight="1">
      <c r="B447" s="11">
        <v>2026</v>
      </c>
      <c r="C447" s="66">
        <v>6</v>
      </c>
      <c r="D447" s="66" t="s">
        <v>14</v>
      </c>
      <c r="E447" s="66" t="s">
        <v>3813</v>
      </c>
      <c r="F447" s="91" t="s">
        <v>46</v>
      </c>
      <c r="G447" s="66" t="s">
        <v>37</v>
      </c>
      <c r="H447" s="66" t="s">
        <v>51</v>
      </c>
      <c r="I447" s="13" t="s">
        <v>1685</v>
      </c>
      <c r="J447" s="92">
        <v>250000000</v>
      </c>
      <c r="K447" s="92"/>
      <c r="L447" s="92"/>
      <c r="M447" s="92">
        <f t="shared" si="35"/>
        <v>250000000</v>
      </c>
      <c r="N447" s="92">
        <f t="shared" si="35"/>
        <v>250000000</v>
      </c>
      <c r="O447" s="92">
        <f>N447*0.7</f>
        <v>175000000</v>
      </c>
      <c r="P447" s="93"/>
      <c r="Q447" s="13" t="s">
        <v>3801</v>
      </c>
      <c r="R447" s="66" t="s">
        <v>3808</v>
      </c>
      <c r="S447" s="66" t="s">
        <v>3809</v>
      </c>
      <c r="T447" s="28" t="s">
        <v>24</v>
      </c>
      <c r="U447" s="28"/>
      <c r="V447" s="66"/>
    </row>
    <row r="448" spans="2:23" s="27" customFormat="1" ht="17.25" customHeight="1">
      <c r="B448" s="11">
        <v>2026</v>
      </c>
      <c r="C448" s="66">
        <v>5</v>
      </c>
      <c r="D448" s="66" t="s">
        <v>14</v>
      </c>
      <c r="E448" s="66" t="s">
        <v>3814</v>
      </c>
      <c r="F448" s="91" t="s">
        <v>46</v>
      </c>
      <c r="G448" s="66" t="s">
        <v>68</v>
      </c>
      <c r="H448" s="66" t="s">
        <v>51</v>
      </c>
      <c r="I448" s="13" t="s">
        <v>1685</v>
      </c>
      <c r="J448" s="92">
        <v>954269000</v>
      </c>
      <c r="K448" s="92"/>
      <c r="L448" s="92">
        <v>0</v>
      </c>
      <c r="M448" s="92">
        <v>954269000</v>
      </c>
      <c r="N448" s="92">
        <v>954269000</v>
      </c>
      <c r="O448" s="92">
        <v>0</v>
      </c>
      <c r="P448" s="93"/>
      <c r="Q448" s="28" t="s">
        <v>212</v>
      </c>
      <c r="R448" s="66" t="s">
        <v>927</v>
      </c>
      <c r="S448" s="66" t="s">
        <v>940</v>
      </c>
      <c r="T448" s="28" t="s">
        <v>24</v>
      </c>
      <c r="U448" s="28"/>
      <c r="V448" s="66"/>
    </row>
    <row r="449" spans="2:22" s="27" customFormat="1" ht="17.25" customHeight="1">
      <c r="B449" s="11">
        <v>2026</v>
      </c>
      <c r="C449" s="66">
        <v>5</v>
      </c>
      <c r="D449" s="66" t="s">
        <v>14</v>
      </c>
      <c r="E449" s="66" t="s">
        <v>3814</v>
      </c>
      <c r="F449" s="91" t="s">
        <v>46</v>
      </c>
      <c r="G449" s="66" t="s">
        <v>37</v>
      </c>
      <c r="H449" s="66" t="s">
        <v>51</v>
      </c>
      <c r="I449" s="13" t="s">
        <v>1685</v>
      </c>
      <c r="J449" s="92">
        <v>181419000</v>
      </c>
      <c r="K449" s="92"/>
      <c r="L449" s="92">
        <v>0</v>
      </c>
      <c r="M449" s="92">
        <v>181419000</v>
      </c>
      <c r="N449" s="92">
        <v>181419000</v>
      </c>
      <c r="O449" s="92">
        <v>0</v>
      </c>
      <c r="P449" s="93"/>
      <c r="Q449" s="28" t="s">
        <v>75</v>
      </c>
      <c r="R449" s="66" t="s">
        <v>3808</v>
      </c>
      <c r="S449" s="66" t="s">
        <v>3809</v>
      </c>
      <c r="T449" s="28" t="s">
        <v>24</v>
      </c>
      <c r="U449" s="28"/>
      <c r="V449" s="66"/>
    </row>
    <row r="450" spans="2:22" s="27" customFormat="1" ht="17.25" customHeight="1">
      <c r="B450" s="28">
        <v>2026</v>
      </c>
      <c r="C450" s="28">
        <v>4</v>
      </c>
      <c r="D450" s="28" t="s">
        <v>14</v>
      </c>
      <c r="E450" s="28" t="s">
        <v>1040</v>
      </c>
      <c r="F450" s="52" t="s">
        <v>46</v>
      </c>
      <c r="G450" s="28" t="s">
        <v>17</v>
      </c>
      <c r="H450" s="28" t="s">
        <v>52</v>
      </c>
      <c r="I450" s="13" t="s">
        <v>1688</v>
      </c>
      <c r="J450" s="62">
        <v>329000000</v>
      </c>
      <c r="K450" s="62">
        <v>0</v>
      </c>
      <c r="L450" s="62">
        <v>0</v>
      </c>
      <c r="M450" s="62">
        <v>329000000</v>
      </c>
      <c r="N450" s="62">
        <v>329000000</v>
      </c>
      <c r="O450" s="62">
        <v>329000000</v>
      </c>
      <c r="P450" s="63"/>
      <c r="Q450" s="13" t="s">
        <v>543</v>
      </c>
      <c r="R450" s="13" t="s">
        <v>294</v>
      </c>
      <c r="S450" s="13" t="s">
        <v>614</v>
      </c>
      <c r="T450" s="13" t="s">
        <v>24</v>
      </c>
      <c r="U450" s="13"/>
      <c r="V450" s="13" t="s">
        <v>63</v>
      </c>
    </row>
    <row r="451" spans="2:22" s="27" customFormat="1" ht="17.25" customHeight="1">
      <c r="B451" s="28">
        <v>2026</v>
      </c>
      <c r="C451" s="28">
        <v>4</v>
      </c>
      <c r="D451" s="28" t="s">
        <v>14</v>
      </c>
      <c r="E451" s="28" t="s">
        <v>1041</v>
      </c>
      <c r="F451" s="52" t="s">
        <v>46</v>
      </c>
      <c r="G451" s="28" t="s">
        <v>37</v>
      </c>
      <c r="H451" s="28" t="s">
        <v>52</v>
      </c>
      <c r="I451" s="13" t="s">
        <v>1686</v>
      </c>
      <c r="J451" s="62">
        <v>32000000</v>
      </c>
      <c r="K451" s="62">
        <v>0</v>
      </c>
      <c r="L451" s="62">
        <v>0</v>
      </c>
      <c r="M451" s="62">
        <v>32000000</v>
      </c>
      <c r="N451" s="62">
        <v>32000000</v>
      </c>
      <c r="O451" s="62">
        <v>32000000</v>
      </c>
      <c r="P451" s="63"/>
      <c r="Q451" s="13" t="s">
        <v>543</v>
      </c>
      <c r="R451" s="13" t="s">
        <v>1166</v>
      </c>
      <c r="S451" s="13" t="s">
        <v>1167</v>
      </c>
      <c r="T451" s="13" t="s">
        <v>24</v>
      </c>
      <c r="U451" s="13"/>
      <c r="V451" s="13" t="s">
        <v>63</v>
      </c>
    </row>
    <row r="452" spans="2:22" s="27" customFormat="1" ht="17.25" customHeight="1">
      <c r="B452" s="28">
        <v>2026</v>
      </c>
      <c r="C452" s="28">
        <v>4</v>
      </c>
      <c r="D452" s="28" t="s">
        <v>14</v>
      </c>
      <c r="E452" s="28" t="s">
        <v>1042</v>
      </c>
      <c r="F452" s="52" t="s">
        <v>46</v>
      </c>
      <c r="G452" s="28" t="s">
        <v>38</v>
      </c>
      <c r="H452" s="28" t="s">
        <v>52</v>
      </c>
      <c r="I452" s="13" t="s">
        <v>1686</v>
      </c>
      <c r="J452" s="62">
        <v>26000000</v>
      </c>
      <c r="K452" s="62">
        <v>0</v>
      </c>
      <c r="L452" s="62">
        <v>0</v>
      </c>
      <c r="M452" s="62">
        <v>26000000</v>
      </c>
      <c r="N452" s="62">
        <v>26000000</v>
      </c>
      <c r="O452" s="62">
        <v>26000000</v>
      </c>
      <c r="P452" s="63"/>
      <c r="Q452" s="13" t="s">
        <v>543</v>
      </c>
      <c r="R452" s="13" t="s">
        <v>1166</v>
      </c>
      <c r="S452" s="13" t="s">
        <v>1167</v>
      </c>
      <c r="T452" s="13" t="s">
        <v>24</v>
      </c>
      <c r="U452" s="13"/>
      <c r="V452" s="13" t="s">
        <v>63</v>
      </c>
    </row>
    <row r="453" spans="2:22" s="27" customFormat="1" ht="17.25" customHeight="1">
      <c r="B453" s="28">
        <v>2026</v>
      </c>
      <c r="C453" s="28">
        <v>6</v>
      </c>
      <c r="D453" s="28" t="s">
        <v>2007</v>
      </c>
      <c r="E453" s="28" t="s">
        <v>3815</v>
      </c>
      <c r="F453" s="52" t="s">
        <v>3816</v>
      </c>
      <c r="G453" s="28" t="s">
        <v>16</v>
      </c>
      <c r="H453" s="28" t="s">
        <v>50</v>
      </c>
      <c r="I453" s="13" t="s">
        <v>1685</v>
      </c>
      <c r="J453" s="62">
        <v>5302000000</v>
      </c>
      <c r="K453" s="62"/>
      <c r="L453" s="62">
        <v>50000000</v>
      </c>
      <c r="M453" s="62">
        <f>J453+K453+L453</f>
        <v>5352000000</v>
      </c>
      <c r="N453" s="62">
        <v>640000000</v>
      </c>
      <c r="O453" s="62">
        <v>640000000</v>
      </c>
      <c r="P453" s="63"/>
      <c r="Q453" s="13" t="s">
        <v>462</v>
      </c>
      <c r="R453" s="13" t="s">
        <v>3817</v>
      </c>
      <c r="S453" s="13" t="s">
        <v>3818</v>
      </c>
      <c r="T453" s="13" t="s">
        <v>24</v>
      </c>
      <c r="U453" s="13"/>
      <c r="V453" s="13"/>
    </row>
    <row r="454" spans="2:22" s="27" customFormat="1" ht="17.25" customHeight="1">
      <c r="B454" s="28">
        <v>2026</v>
      </c>
      <c r="C454" s="28">
        <v>4</v>
      </c>
      <c r="D454" s="28" t="s">
        <v>2007</v>
      </c>
      <c r="E454" s="28" t="s">
        <v>3819</v>
      </c>
      <c r="F454" s="52" t="s">
        <v>3816</v>
      </c>
      <c r="G454" s="28" t="s">
        <v>16</v>
      </c>
      <c r="H454" s="28" t="s">
        <v>50</v>
      </c>
      <c r="I454" s="13" t="s">
        <v>1685</v>
      </c>
      <c r="J454" s="62">
        <v>2288000000</v>
      </c>
      <c r="K454" s="62"/>
      <c r="L454" s="62">
        <v>40000000</v>
      </c>
      <c r="M454" s="62">
        <f>J454+K454+L454</f>
        <v>2328000000</v>
      </c>
      <c r="N454" s="62">
        <v>1000000000</v>
      </c>
      <c r="O454" s="62">
        <v>1000000000</v>
      </c>
      <c r="P454" s="63"/>
      <c r="Q454" s="13" t="s">
        <v>462</v>
      </c>
      <c r="R454" s="13" t="s">
        <v>3820</v>
      </c>
      <c r="S454" s="13" t="s">
        <v>3821</v>
      </c>
      <c r="T454" s="13" t="s">
        <v>24</v>
      </c>
      <c r="U454" s="13"/>
      <c r="V454" s="13"/>
    </row>
    <row r="455" spans="2:22" s="27" customFormat="1" ht="17.25" customHeight="1">
      <c r="B455" s="28">
        <v>2026</v>
      </c>
      <c r="C455" s="28">
        <v>6</v>
      </c>
      <c r="D455" s="28" t="s">
        <v>2007</v>
      </c>
      <c r="E455" s="28" t="s">
        <v>3822</v>
      </c>
      <c r="F455" s="52" t="s">
        <v>3816</v>
      </c>
      <c r="G455" s="28" t="s">
        <v>16</v>
      </c>
      <c r="H455" s="28" t="s">
        <v>50</v>
      </c>
      <c r="I455" s="13" t="s">
        <v>1685</v>
      </c>
      <c r="J455" s="62">
        <v>349000000</v>
      </c>
      <c r="K455" s="62"/>
      <c r="L455" s="62">
        <v>0</v>
      </c>
      <c r="M455" s="62">
        <f>J455+K455+L455</f>
        <v>349000000</v>
      </c>
      <c r="N455" s="62">
        <v>349000000</v>
      </c>
      <c r="O455" s="62">
        <v>349000000</v>
      </c>
      <c r="P455" s="63"/>
      <c r="Q455" s="13" t="s">
        <v>462</v>
      </c>
      <c r="R455" s="13" t="s">
        <v>3820</v>
      </c>
      <c r="S455" s="13" t="s">
        <v>3821</v>
      </c>
      <c r="T455" s="13" t="s">
        <v>24</v>
      </c>
      <c r="U455" s="13"/>
      <c r="V455" s="13"/>
    </row>
    <row r="456" spans="2:22" s="27" customFormat="1" ht="17.25" customHeight="1">
      <c r="B456" s="11">
        <v>2026</v>
      </c>
      <c r="C456" s="11">
        <v>4</v>
      </c>
      <c r="D456" s="11" t="s">
        <v>15</v>
      </c>
      <c r="E456" s="11" t="s">
        <v>3823</v>
      </c>
      <c r="F456" s="141" t="s">
        <v>3816</v>
      </c>
      <c r="G456" s="11" t="s">
        <v>16</v>
      </c>
      <c r="H456" s="11" t="s">
        <v>50</v>
      </c>
      <c r="I456" s="13" t="s">
        <v>1685</v>
      </c>
      <c r="J456" s="72">
        <v>1282644000</v>
      </c>
      <c r="K456" s="72">
        <v>0</v>
      </c>
      <c r="L456" s="72">
        <v>0</v>
      </c>
      <c r="M456" s="72">
        <f>SUM(J456:L456)</f>
        <v>1282644000</v>
      </c>
      <c r="N456" s="72">
        <v>1282644000</v>
      </c>
      <c r="O456" s="72">
        <v>1282644000</v>
      </c>
      <c r="P456" s="146"/>
      <c r="Q456" s="13" t="s">
        <v>3824</v>
      </c>
      <c r="R456" s="11" t="s">
        <v>3825</v>
      </c>
      <c r="S456" s="11" t="s">
        <v>3826</v>
      </c>
      <c r="T456" s="13" t="s">
        <v>1829</v>
      </c>
      <c r="U456" s="13"/>
      <c r="V456" s="11"/>
    </row>
    <row r="457" spans="2:22" s="27" customFormat="1" ht="17.25" customHeight="1">
      <c r="B457" s="11">
        <v>2026</v>
      </c>
      <c r="C457" s="66">
        <v>4</v>
      </c>
      <c r="D457" s="66" t="s">
        <v>3052</v>
      </c>
      <c r="E457" s="66" t="s">
        <v>3827</v>
      </c>
      <c r="F457" s="91" t="s">
        <v>3816</v>
      </c>
      <c r="G457" s="66" t="s">
        <v>1933</v>
      </c>
      <c r="H457" s="66" t="s">
        <v>2257</v>
      </c>
      <c r="I457" s="13" t="s">
        <v>2149</v>
      </c>
      <c r="J457" s="74">
        <v>451553000</v>
      </c>
      <c r="K457" s="74"/>
      <c r="L457" s="74"/>
      <c r="M457" s="74">
        <v>451553000</v>
      </c>
      <c r="N457" s="74">
        <v>451553000</v>
      </c>
      <c r="O457" s="74">
        <v>451553000</v>
      </c>
      <c r="P457" s="93"/>
      <c r="Q457" s="13" t="s">
        <v>3824</v>
      </c>
      <c r="R457" s="66" t="s">
        <v>3828</v>
      </c>
      <c r="S457" s="66" t="s">
        <v>3829</v>
      </c>
      <c r="T457" s="28" t="s">
        <v>1829</v>
      </c>
      <c r="U457" s="28"/>
      <c r="V457" s="66"/>
    </row>
    <row r="458" spans="2:22" s="27" customFormat="1" ht="17.25" customHeight="1">
      <c r="B458" s="11">
        <v>2026</v>
      </c>
      <c r="C458" s="66">
        <v>4</v>
      </c>
      <c r="D458" s="66" t="s">
        <v>14</v>
      </c>
      <c r="E458" s="28" t="s">
        <v>3895</v>
      </c>
      <c r="F458" s="91" t="s">
        <v>45</v>
      </c>
      <c r="G458" s="66" t="s">
        <v>39</v>
      </c>
      <c r="H458" s="66" t="s">
        <v>51</v>
      </c>
      <c r="I458" s="13" t="s">
        <v>1685</v>
      </c>
      <c r="J458" s="92">
        <v>932309000</v>
      </c>
      <c r="K458" s="92">
        <v>0</v>
      </c>
      <c r="L458" s="92">
        <v>0</v>
      </c>
      <c r="M458" s="92">
        <v>932309000</v>
      </c>
      <c r="N458" s="62">
        <v>150000000</v>
      </c>
      <c r="O458" s="92">
        <v>0</v>
      </c>
      <c r="P458" s="93"/>
      <c r="Q458" s="66" t="s">
        <v>3896</v>
      </c>
      <c r="R458" s="66" t="s">
        <v>3897</v>
      </c>
      <c r="S458" s="66" t="s">
        <v>1118</v>
      </c>
      <c r="T458" s="28" t="s">
        <v>24</v>
      </c>
      <c r="U458" s="28"/>
      <c r="V458" s="66"/>
    </row>
    <row r="459" spans="2:22" s="27" customFormat="1" ht="17.25" customHeight="1">
      <c r="B459" s="11">
        <v>2026</v>
      </c>
      <c r="C459" s="66">
        <v>4</v>
      </c>
      <c r="D459" s="66" t="s">
        <v>14</v>
      </c>
      <c r="E459" s="28" t="s">
        <v>3898</v>
      </c>
      <c r="F459" s="91" t="s">
        <v>45</v>
      </c>
      <c r="G459" s="66" t="s">
        <v>68</v>
      </c>
      <c r="H459" s="66" t="s">
        <v>52</v>
      </c>
      <c r="I459" s="13" t="s">
        <v>1687</v>
      </c>
      <c r="J459" s="92">
        <v>399960000</v>
      </c>
      <c r="K459" s="92">
        <v>0</v>
      </c>
      <c r="L459" s="92">
        <v>0</v>
      </c>
      <c r="M459" s="92">
        <f t="shared" ref="M459" si="36">SUM(J459:L459)</f>
        <v>399960000</v>
      </c>
      <c r="N459" s="92">
        <v>399960000</v>
      </c>
      <c r="O459" s="92">
        <v>0</v>
      </c>
      <c r="P459" s="93"/>
      <c r="Q459" s="66" t="s">
        <v>3896</v>
      </c>
      <c r="R459" s="66" t="s">
        <v>3899</v>
      </c>
      <c r="S459" s="66" t="s">
        <v>3900</v>
      </c>
      <c r="T459" s="28" t="s">
        <v>24</v>
      </c>
      <c r="U459" s="28"/>
      <c r="V459" s="66" t="s">
        <v>3901</v>
      </c>
    </row>
    <row r="460" spans="2:22" s="27" customFormat="1" ht="17.25" customHeight="1">
      <c r="B460" s="11">
        <v>2026</v>
      </c>
      <c r="C460" s="11">
        <v>4</v>
      </c>
      <c r="D460" s="11" t="s">
        <v>14</v>
      </c>
      <c r="E460" s="28" t="s">
        <v>1043</v>
      </c>
      <c r="F460" s="141" t="s">
        <v>45</v>
      </c>
      <c r="G460" s="11" t="s">
        <v>16</v>
      </c>
      <c r="H460" s="11" t="s">
        <v>52</v>
      </c>
      <c r="I460" s="13" t="s">
        <v>1687</v>
      </c>
      <c r="J460" s="87">
        <v>45000000</v>
      </c>
      <c r="K460" s="87">
        <v>0</v>
      </c>
      <c r="L460" s="87">
        <v>0</v>
      </c>
      <c r="M460" s="87">
        <f>SUM(J460:L460)</f>
        <v>45000000</v>
      </c>
      <c r="N460" s="87"/>
      <c r="O460" s="87"/>
      <c r="P460" s="146"/>
      <c r="Q460" s="11" t="s">
        <v>3930</v>
      </c>
      <c r="R460" s="11" t="s">
        <v>3931</v>
      </c>
      <c r="S460" s="11" t="s">
        <v>3932</v>
      </c>
      <c r="T460" s="28" t="s">
        <v>24</v>
      </c>
      <c r="U460" s="13"/>
      <c r="V460" s="13" t="s">
        <v>79</v>
      </c>
    </row>
    <row r="461" spans="2:22" s="27" customFormat="1" ht="17.25" customHeight="1">
      <c r="B461" s="11">
        <v>2026</v>
      </c>
      <c r="C461" s="28">
        <v>4</v>
      </c>
      <c r="D461" s="28" t="s">
        <v>15</v>
      </c>
      <c r="E461" s="28" t="s">
        <v>1015</v>
      </c>
      <c r="F461" s="52" t="s">
        <v>45</v>
      </c>
      <c r="G461" s="28" t="s">
        <v>68</v>
      </c>
      <c r="H461" s="28" t="s">
        <v>51</v>
      </c>
      <c r="I461" s="13" t="s">
        <v>1685</v>
      </c>
      <c r="J461" s="62">
        <v>5400120000</v>
      </c>
      <c r="K461" s="62">
        <v>306570000</v>
      </c>
      <c r="L461" s="62">
        <v>0</v>
      </c>
      <c r="M461" s="62">
        <v>5706690000</v>
      </c>
      <c r="N461" s="62">
        <v>2494503000</v>
      </c>
      <c r="O461" s="62">
        <v>2494503000</v>
      </c>
      <c r="P461" s="63"/>
      <c r="Q461" s="13" t="s">
        <v>544</v>
      </c>
      <c r="R461" s="13" t="s">
        <v>928</v>
      </c>
      <c r="S461" s="13" t="s">
        <v>954</v>
      </c>
      <c r="T461" s="28" t="s">
        <v>24</v>
      </c>
      <c r="U461" s="28"/>
      <c r="V461" s="66"/>
    </row>
    <row r="462" spans="2:22" s="27" customFormat="1" ht="17.25" customHeight="1">
      <c r="B462" s="11">
        <v>2026</v>
      </c>
      <c r="C462" s="28">
        <v>4</v>
      </c>
      <c r="D462" s="28" t="s">
        <v>14</v>
      </c>
      <c r="E462" s="28" t="s">
        <v>3933</v>
      </c>
      <c r="F462" s="52" t="s">
        <v>45</v>
      </c>
      <c r="G462" s="28" t="s">
        <v>37</v>
      </c>
      <c r="H462" s="28" t="s">
        <v>52</v>
      </c>
      <c r="I462" s="13" t="s">
        <v>1687</v>
      </c>
      <c r="J462" s="62">
        <v>10587500</v>
      </c>
      <c r="K462" s="62">
        <v>0</v>
      </c>
      <c r="L462" s="62">
        <v>0</v>
      </c>
      <c r="M462" s="62">
        <v>0</v>
      </c>
      <c r="N462" s="62">
        <v>0</v>
      </c>
      <c r="O462" s="62">
        <v>0</v>
      </c>
      <c r="P462" s="63"/>
      <c r="Q462" s="13" t="s">
        <v>544</v>
      </c>
      <c r="R462" s="13" t="s">
        <v>3934</v>
      </c>
      <c r="S462" s="13" t="s">
        <v>3935</v>
      </c>
      <c r="T462" s="28" t="s">
        <v>24</v>
      </c>
      <c r="U462" s="28"/>
      <c r="V462" s="13" t="s">
        <v>79</v>
      </c>
    </row>
    <row r="463" spans="2:22">
      <c r="B463" s="11">
        <v>2026</v>
      </c>
      <c r="C463" s="11">
        <v>5</v>
      </c>
      <c r="D463" s="11" t="s">
        <v>15</v>
      </c>
      <c r="E463" s="11" t="s">
        <v>3969</v>
      </c>
      <c r="F463" s="141" t="s">
        <v>3970</v>
      </c>
      <c r="G463" s="11" t="s">
        <v>17</v>
      </c>
      <c r="H463" s="11" t="s">
        <v>51</v>
      </c>
      <c r="I463" s="13" t="s">
        <v>1685</v>
      </c>
      <c r="J463" s="87">
        <v>250000000</v>
      </c>
      <c r="K463" s="87">
        <v>20000000</v>
      </c>
      <c r="L463" s="87">
        <v>0</v>
      </c>
      <c r="M463" s="87">
        <v>270000000</v>
      </c>
      <c r="N463" s="87"/>
      <c r="O463" s="87"/>
      <c r="P463" s="146"/>
      <c r="Q463" s="11" t="s">
        <v>3971</v>
      </c>
      <c r="R463" s="11" t="s">
        <v>3972</v>
      </c>
      <c r="S463" s="11" t="s">
        <v>3973</v>
      </c>
      <c r="T463" s="13" t="s">
        <v>24</v>
      </c>
      <c r="U463" s="13"/>
      <c r="V463" s="11"/>
    </row>
    <row r="464" spans="2:22">
      <c r="B464" s="11">
        <v>2026</v>
      </c>
      <c r="C464" s="11">
        <v>5</v>
      </c>
      <c r="D464" s="11" t="s">
        <v>14</v>
      </c>
      <c r="E464" s="11" t="s">
        <v>3974</v>
      </c>
      <c r="F464" s="141" t="s">
        <v>3970</v>
      </c>
      <c r="G464" s="11" t="s">
        <v>37</v>
      </c>
      <c r="H464" s="11" t="s">
        <v>52</v>
      </c>
      <c r="I464" s="13" t="s">
        <v>1687</v>
      </c>
      <c r="J464" s="87">
        <v>50000000</v>
      </c>
      <c r="K464" s="87">
        <v>0</v>
      </c>
      <c r="L464" s="87">
        <v>0</v>
      </c>
      <c r="M464" s="87">
        <v>50000000</v>
      </c>
      <c r="N464" s="87"/>
      <c r="O464" s="87"/>
      <c r="P464" s="146"/>
      <c r="Q464" s="11" t="s">
        <v>3971</v>
      </c>
      <c r="R464" s="11" t="s">
        <v>3972</v>
      </c>
      <c r="S464" s="11" t="s">
        <v>3973</v>
      </c>
      <c r="T464" s="13" t="s">
        <v>24</v>
      </c>
      <c r="U464" s="13"/>
      <c r="V464" s="11" t="s">
        <v>79</v>
      </c>
    </row>
    <row r="465" spans="2:23">
      <c r="B465" s="11">
        <v>2026</v>
      </c>
      <c r="C465" s="11">
        <v>5</v>
      </c>
      <c r="D465" s="11" t="s">
        <v>14</v>
      </c>
      <c r="E465" s="11" t="s">
        <v>3975</v>
      </c>
      <c r="F465" s="141" t="s">
        <v>3970</v>
      </c>
      <c r="G465" s="11" t="s">
        <v>64</v>
      </c>
      <c r="H465" s="11" t="s">
        <v>52</v>
      </c>
      <c r="I465" s="13" t="s">
        <v>1687</v>
      </c>
      <c r="J465" s="87">
        <v>50000000</v>
      </c>
      <c r="K465" s="87"/>
      <c r="L465" s="87"/>
      <c r="M465" s="87">
        <v>50000000</v>
      </c>
      <c r="N465" s="87"/>
      <c r="O465" s="87"/>
      <c r="P465" s="146"/>
      <c r="Q465" s="11" t="s">
        <v>3971</v>
      </c>
      <c r="R465" s="11" t="s">
        <v>3972</v>
      </c>
      <c r="S465" s="11" t="s">
        <v>3973</v>
      </c>
      <c r="T465" s="13" t="s">
        <v>24</v>
      </c>
      <c r="U465" s="13"/>
      <c r="V465" s="11" t="s">
        <v>79</v>
      </c>
    </row>
    <row r="466" spans="2:23">
      <c r="B466" s="11">
        <v>2026</v>
      </c>
      <c r="C466" s="11">
        <v>6</v>
      </c>
      <c r="D466" s="11" t="s">
        <v>14</v>
      </c>
      <c r="E466" s="11" t="s">
        <v>3976</v>
      </c>
      <c r="F466" s="141" t="s">
        <v>3970</v>
      </c>
      <c r="G466" s="11" t="s">
        <v>64</v>
      </c>
      <c r="H466" s="11" t="s">
        <v>52</v>
      </c>
      <c r="I466" s="13" t="s">
        <v>1687</v>
      </c>
      <c r="J466" s="87">
        <v>22000000</v>
      </c>
      <c r="K466" s="87">
        <v>0</v>
      </c>
      <c r="L466" s="87">
        <v>0</v>
      </c>
      <c r="M466" s="87">
        <v>22000000</v>
      </c>
      <c r="N466" s="87">
        <v>22000000</v>
      </c>
      <c r="O466" s="87">
        <v>0</v>
      </c>
      <c r="P466" s="146"/>
      <c r="Q466" s="11" t="s">
        <v>3977</v>
      </c>
      <c r="R466" s="11" t="s">
        <v>3978</v>
      </c>
      <c r="S466" s="11" t="s">
        <v>3979</v>
      </c>
      <c r="T466" s="13" t="s">
        <v>24</v>
      </c>
      <c r="U466" s="13"/>
      <c r="V466" s="11" t="s">
        <v>79</v>
      </c>
    </row>
    <row r="467" spans="2:23">
      <c r="B467" s="11">
        <v>2026</v>
      </c>
      <c r="C467" s="11">
        <v>4</v>
      </c>
      <c r="D467" s="11" t="s">
        <v>15</v>
      </c>
      <c r="E467" s="11" t="s">
        <v>3980</v>
      </c>
      <c r="F467" s="141" t="s">
        <v>3970</v>
      </c>
      <c r="G467" s="11" t="s">
        <v>17</v>
      </c>
      <c r="H467" s="11" t="s">
        <v>50</v>
      </c>
      <c r="I467" s="13" t="s">
        <v>1685</v>
      </c>
      <c r="J467" s="87">
        <v>13799799000</v>
      </c>
      <c r="K467" s="87">
        <v>2436849000</v>
      </c>
      <c r="L467" s="87">
        <v>182808000</v>
      </c>
      <c r="M467" s="87">
        <v>16419456000</v>
      </c>
      <c r="N467" s="87">
        <v>11548460000</v>
      </c>
      <c r="O467" s="87">
        <v>5774230000</v>
      </c>
      <c r="P467" s="146"/>
      <c r="Q467" s="11" t="s">
        <v>3977</v>
      </c>
      <c r="R467" s="11" t="s">
        <v>3981</v>
      </c>
      <c r="S467" s="11" t="s">
        <v>3982</v>
      </c>
      <c r="T467" s="13" t="s">
        <v>24</v>
      </c>
      <c r="U467" s="13"/>
      <c r="V467" s="11"/>
    </row>
    <row r="468" spans="2:23">
      <c r="B468" s="11">
        <v>2026</v>
      </c>
      <c r="C468" s="11">
        <v>4</v>
      </c>
      <c r="D468" s="11" t="s">
        <v>14</v>
      </c>
      <c r="E468" s="11" t="s">
        <v>3983</v>
      </c>
      <c r="F468" s="141" t="s">
        <v>3970</v>
      </c>
      <c r="G468" s="11" t="s">
        <v>81</v>
      </c>
      <c r="H468" s="11" t="s">
        <v>50</v>
      </c>
      <c r="I468" s="13" t="s">
        <v>1685</v>
      </c>
      <c r="J468" s="87">
        <v>3175393000</v>
      </c>
      <c r="K468" s="87">
        <v>5303997000</v>
      </c>
      <c r="L468" s="87">
        <v>0</v>
      </c>
      <c r="M468" s="87">
        <v>8479390000</v>
      </c>
      <c r="N468" s="87">
        <v>5028808000</v>
      </c>
      <c r="O468" s="87">
        <v>2514404000</v>
      </c>
      <c r="P468" s="146"/>
      <c r="Q468" s="11" t="s">
        <v>3977</v>
      </c>
      <c r="R468" s="11" t="s">
        <v>3981</v>
      </c>
      <c r="S468" s="11" t="s">
        <v>3982</v>
      </c>
      <c r="T468" s="13" t="s">
        <v>24</v>
      </c>
      <c r="U468" s="13"/>
      <c r="V468" s="11"/>
    </row>
    <row r="469" spans="2:23">
      <c r="B469" s="11">
        <v>2026</v>
      </c>
      <c r="C469" s="11">
        <v>5</v>
      </c>
      <c r="D469" s="11" t="s">
        <v>14</v>
      </c>
      <c r="E469" s="11" t="s">
        <v>3984</v>
      </c>
      <c r="F469" s="141" t="s">
        <v>3970</v>
      </c>
      <c r="G469" s="11" t="s">
        <v>37</v>
      </c>
      <c r="H469" s="11" t="s">
        <v>50</v>
      </c>
      <c r="I469" s="13" t="s">
        <v>1685</v>
      </c>
      <c r="J469" s="87">
        <v>1178134000</v>
      </c>
      <c r="K469" s="87">
        <v>385138000</v>
      </c>
      <c r="L469" s="87">
        <v>0</v>
      </c>
      <c r="M469" s="87">
        <v>1563272000</v>
      </c>
      <c r="N469" s="87">
        <v>593147000</v>
      </c>
      <c r="O469" s="87">
        <v>296573500</v>
      </c>
      <c r="P469" s="146"/>
      <c r="Q469" s="11" t="s">
        <v>3977</v>
      </c>
      <c r="R469" s="11" t="s">
        <v>3981</v>
      </c>
      <c r="S469" s="11" t="s">
        <v>3982</v>
      </c>
      <c r="T469" s="13" t="s">
        <v>24</v>
      </c>
      <c r="U469" s="13"/>
      <c r="V469" s="11"/>
    </row>
    <row r="470" spans="2:23">
      <c r="B470" s="11">
        <v>2026</v>
      </c>
      <c r="C470" s="11">
        <v>5</v>
      </c>
      <c r="D470" s="11" t="s">
        <v>14</v>
      </c>
      <c r="E470" s="11" t="s">
        <v>3985</v>
      </c>
      <c r="F470" s="141" t="s">
        <v>3970</v>
      </c>
      <c r="G470" s="11" t="s">
        <v>38</v>
      </c>
      <c r="H470" s="11" t="s">
        <v>50</v>
      </c>
      <c r="I470" s="13" t="s">
        <v>1685</v>
      </c>
      <c r="J470" s="87">
        <v>167168000</v>
      </c>
      <c r="K470" s="87">
        <v>76344000</v>
      </c>
      <c r="L470" s="87">
        <v>0</v>
      </c>
      <c r="M470" s="87">
        <v>243512000</v>
      </c>
      <c r="N470" s="87">
        <v>83584000</v>
      </c>
      <c r="O470" s="87">
        <v>41792000</v>
      </c>
      <c r="P470" s="146"/>
      <c r="Q470" s="11" t="s">
        <v>3977</v>
      </c>
      <c r="R470" s="11" t="s">
        <v>3981</v>
      </c>
      <c r="S470" s="11" t="s">
        <v>3982</v>
      </c>
      <c r="T470" s="13" t="s">
        <v>24</v>
      </c>
      <c r="U470" s="13"/>
      <c r="V470" s="11"/>
    </row>
    <row r="471" spans="2:23">
      <c r="B471" s="11">
        <v>2026</v>
      </c>
      <c r="C471" s="11">
        <v>5</v>
      </c>
      <c r="D471" s="11" t="s">
        <v>14</v>
      </c>
      <c r="E471" s="11" t="s">
        <v>3986</v>
      </c>
      <c r="F471" s="141" t="s">
        <v>3970</v>
      </c>
      <c r="G471" s="11" t="s">
        <v>39</v>
      </c>
      <c r="H471" s="11" t="s">
        <v>50</v>
      </c>
      <c r="I471" s="13" t="s">
        <v>1685</v>
      </c>
      <c r="J471" s="87">
        <v>154319000</v>
      </c>
      <c r="K471" s="87">
        <v>0</v>
      </c>
      <c r="L471" s="87">
        <v>0</v>
      </c>
      <c r="M471" s="87">
        <v>154319000</v>
      </c>
      <c r="N471" s="87">
        <v>77160000</v>
      </c>
      <c r="O471" s="87">
        <v>38580000</v>
      </c>
      <c r="P471" s="146"/>
      <c r="Q471" s="11" t="s">
        <v>3977</v>
      </c>
      <c r="R471" s="11" t="s">
        <v>3981</v>
      </c>
      <c r="S471" s="11" t="s">
        <v>3982</v>
      </c>
      <c r="T471" s="13" t="s">
        <v>24</v>
      </c>
      <c r="U471" s="13"/>
      <c r="V471" s="11"/>
    </row>
    <row r="472" spans="2:23">
      <c r="B472" s="11">
        <v>2026</v>
      </c>
      <c r="C472" s="11">
        <v>5</v>
      </c>
      <c r="D472" s="11" t="s">
        <v>14</v>
      </c>
      <c r="E472" s="11" t="s">
        <v>3987</v>
      </c>
      <c r="F472" s="141" t="s">
        <v>3970</v>
      </c>
      <c r="G472" s="11" t="s">
        <v>81</v>
      </c>
      <c r="H472" s="11" t="s">
        <v>50</v>
      </c>
      <c r="I472" s="13" t="s">
        <v>1685</v>
      </c>
      <c r="J472" s="87">
        <v>169000000</v>
      </c>
      <c r="K472" s="87">
        <v>0</v>
      </c>
      <c r="L472" s="87">
        <v>0</v>
      </c>
      <c r="M472" s="87">
        <v>169000000</v>
      </c>
      <c r="N472" s="87">
        <v>169000000</v>
      </c>
      <c r="O472" s="87">
        <v>84500000</v>
      </c>
      <c r="P472" s="146"/>
      <c r="Q472" s="11" t="s">
        <v>3977</v>
      </c>
      <c r="R472" s="11" t="s">
        <v>3981</v>
      </c>
      <c r="S472" s="11" t="s">
        <v>3982</v>
      </c>
      <c r="T472" s="13" t="s">
        <v>24</v>
      </c>
      <c r="U472" s="13"/>
      <c r="V472" s="11"/>
    </row>
    <row r="473" spans="2:23" s="10" customFormat="1">
      <c r="B473" s="56">
        <v>2026</v>
      </c>
      <c r="C473" s="56">
        <v>4</v>
      </c>
      <c r="D473" s="56" t="s">
        <v>15</v>
      </c>
      <c r="E473" s="56" t="s">
        <v>3988</v>
      </c>
      <c r="F473" s="71" t="s">
        <v>3970</v>
      </c>
      <c r="G473" s="56" t="s">
        <v>64</v>
      </c>
      <c r="H473" s="56" t="s">
        <v>51</v>
      </c>
      <c r="I473" s="69" t="s">
        <v>1685</v>
      </c>
      <c r="J473" s="72">
        <v>200000000</v>
      </c>
      <c r="K473" s="72">
        <v>0</v>
      </c>
      <c r="L473" s="72">
        <v>0</v>
      </c>
      <c r="M473" s="72">
        <v>200000000</v>
      </c>
      <c r="N473" s="72">
        <v>200000000</v>
      </c>
      <c r="O473" s="72">
        <v>0</v>
      </c>
      <c r="P473" s="73"/>
      <c r="Q473" s="56" t="s">
        <v>3977</v>
      </c>
      <c r="R473" s="56" t="s">
        <v>3989</v>
      </c>
      <c r="S473" s="56" t="s">
        <v>3990</v>
      </c>
      <c r="T473" s="69" t="s">
        <v>24</v>
      </c>
      <c r="U473" s="69"/>
      <c r="V473" s="56"/>
      <c r="W473" s="109"/>
    </row>
    <row r="474" spans="2:23">
      <c r="B474" s="11">
        <v>2026</v>
      </c>
      <c r="C474" s="11">
        <v>6</v>
      </c>
      <c r="D474" s="11" t="s">
        <v>14</v>
      </c>
      <c r="E474" s="11" t="s">
        <v>3991</v>
      </c>
      <c r="F474" s="141" t="s">
        <v>3970</v>
      </c>
      <c r="G474" s="11" t="s">
        <v>16</v>
      </c>
      <c r="H474" s="11" t="s">
        <v>50</v>
      </c>
      <c r="I474" s="13" t="s">
        <v>1685</v>
      </c>
      <c r="J474" s="87">
        <v>1600000000</v>
      </c>
      <c r="K474" s="87">
        <v>1550000000</v>
      </c>
      <c r="L474" s="87">
        <v>0</v>
      </c>
      <c r="M474" s="87">
        <v>3150000000</v>
      </c>
      <c r="N474" s="87">
        <v>1600000000</v>
      </c>
      <c r="O474" s="87">
        <v>2212000000</v>
      </c>
      <c r="P474" s="146"/>
      <c r="Q474" s="11" t="s">
        <v>3977</v>
      </c>
      <c r="R474" s="11" t="s">
        <v>3992</v>
      </c>
      <c r="S474" s="11" t="s">
        <v>3993</v>
      </c>
      <c r="T474" s="13" t="s">
        <v>24</v>
      </c>
      <c r="U474" s="13"/>
      <c r="V474" s="11"/>
    </row>
    <row r="475" spans="2:23">
      <c r="B475" s="11">
        <v>2026</v>
      </c>
      <c r="C475" s="11">
        <v>4</v>
      </c>
      <c r="D475" s="11" t="s">
        <v>14</v>
      </c>
      <c r="E475" s="11" t="s">
        <v>3994</v>
      </c>
      <c r="F475" s="141" t="s">
        <v>3970</v>
      </c>
      <c r="G475" s="11" t="s">
        <v>37</v>
      </c>
      <c r="H475" s="11" t="s">
        <v>52</v>
      </c>
      <c r="I475" s="13" t="s">
        <v>1686</v>
      </c>
      <c r="J475" s="87">
        <v>43000000</v>
      </c>
      <c r="K475" s="87">
        <v>0</v>
      </c>
      <c r="L475" s="87">
        <v>0</v>
      </c>
      <c r="M475" s="87">
        <v>43000000</v>
      </c>
      <c r="N475" s="87">
        <v>43000000</v>
      </c>
      <c r="O475" s="87">
        <v>0</v>
      </c>
      <c r="P475" s="146"/>
      <c r="Q475" s="11" t="s">
        <v>3977</v>
      </c>
      <c r="R475" s="11" t="s">
        <v>3995</v>
      </c>
      <c r="S475" s="11" t="s">
        <v>3996</v>
      </c>
      <c r="T475" s="13" t="s">
        <v>24</v>
      </c>
      <c r="U475" s="13"/>
      <c r="V475" s="11" t="s">
        <v>79</v>
      </c>
    </row>
    <row r="476" spans="2:23">
      <c r="B476" s="11">
        <v>2026</v>
      </c>
      <c r="C476" s="11">
        <v>4</v>
      </c>
      <c r="D476" s="11" t="s">
        <v>14</v>
      </c>
      <c r="E476" s="11" t="s">
        <v>3997</v>
      </c>
      <c r="F476" s="141" t="s">
        <v>3970</v>
      </c>
      <c r="G476" s="11" t="s">
        <v>64</v>
      </c>
      <c r="H476" s="11" t="s">
        <v>51</v>
      </c>
      <c r="I476" s="13" t="s">
        <v>1685</v>
      </c>
      <c r="J476" s="87">
        <v>299898000</v>
      </c>
      <c r="K476" s="87">
        <v>18617000</v>
      </c>
      <c r="L476" s="87"/>
      <c r="M476" s="87">
        <v>318515000</v>
      </c>
      <c r="N476" s="87">
        <v>318515000</v>
      </c>
      <c r="O476" s="87">
        <v>0</v>
      </c>
      <c r="P476" s="146"/>
      <c r="Q476" s="11" t="s">
        <v>3971</v>
      </c>
      <c r="R476" s="11" t="s">
        <v>3998</v>
      </c>
      <c r="S476" s="11" t="s">
        <v>3999</v>
      </c>
      <c r="T476" s="13" t="s">
        <v>24</v>
      </c>
      <c r="U476" s="13"/>
      <c r="V476" s="11"/>
    </row>
    <row r="477" spans="2:23">
      <c r="B477" s="11">
        <v>2026</v>
      </c>
      <c r="C477" s="11">
        <v>4</v>
      </c>
      <c r="D477" s="11" t="s">
        <v>14</v>
      </c>
      <c r="E477" s="11" t="s">
        <v>4000</v>
      </c>
      <c r="F477" s="141" t="s">
        <v>3970</v>
      </c>
      <c r="G477" s="11" t="s">
        <v>64</v>
      </c>
      <c r="H477" s="11" t="s">
        <v>52</v>
      </c>
      <c r="I477" s="13" t="s">
        <v>1686</v>
      </c>
      <c r="J477" s="87">
        <v>36531000</v>
      </c>
      <c r="K477" s="87">
        <v>0</v>
      </c>
      <c r="L477" s="87">
        <v>0</v>
      </c>
      <c r="M477" s="87">
        <v>36531000</v>
      </c>
      <c r="N477" s="87">
        <v>36531000</v>
      </c>
      <c r="O477" s="87">
        <v>36531000</v>
      </c>
      <c r="P477" s="146"/>
      <c r="Q477" s="11" t="s">
        <v>3977</v>
      </c>
      <c r="R477" s="11" t="s">
        <v>4001</v>
      </c>
      <c r="S477" s="11" t="s">
        <v>4002</v>
      </c>
      <c r="T477" s="13" t="s">
        <v>24</v>
      </c>
      <c r="U477" s="13"/>
      <c r="V477" s="11" t="s">
        <v>79</v>
      </c>
    </row>
    <row r="478" spans="2:23">
      <c r="B478" s="11">
        <v>2026</v>
      </c>
      <c r="C478" s="11">
        <v>4</v>
      </c>
      <c r="D478" s="11" t="s">
        <v>14</v>
      </c>
      <c r="E478" s="11" t="s">
        <v>4003</v>
      </c>
      <c r="F478" s="141" t="s">
        <v>3970</v>
      </c>
      <c r="G478" s="11" t="s">
        <v>17</v>
      </c>
      <c r="H478" s="11" t="s">
        <v>52</v>
      </c>
      <c r="I478" s="13" t="s">
        <v>1686</v>
      </c>
      <c r="J478" s="87">
        <v>33300000</v>
      </c>
      <c r="K478" s="87">
        <v>0</v>
      </c>
      <c r="L478" s="87">
        <v>0</v>
      </c>
      <c r="M478" s="87">
        <v>33300000</v>
      </c>
      <c r="N478" s="87">
        <v>33300000</v>
      </c>
      <c r="O478" s="87">
        <v>33300000</v>
      </c>
      <c r="P478" s="146"/>
      <c r="Q478" s="11" t="s">
        <v>3977</v>
      </c>
      <c r="R478" s="11" t="s">
        <v>4001</v>
      </c>
      <c r="S478" s="11" t="s">
        <v>4002</v>
      </c>
      <c r="T478" s="13" t="s">
        <v>24</v>
      </c>
      <c r="U478" s="13"/>
      <c r="V478" s="11" t="s">
        <v>79</v>
      </c>
    </row>
    <row r="479" spans="2:23">
      <c r="B479" s="11">
        <v>2026</v>
      </c>
      <c r="C479" s="11">
        <v>4</v>
      </c>
      <c r="D479" s="11" t="s">
        <v>14</v>
      </c>
      <c r="E479" s="11" t="s">
        <v>4004</v>
      </c>
      <c r="F479" s="141" t="s">
        <v>3970</v>
      </c>
      <c r="G479" s="11" t="s">
        <v>37</v>
      </c>
      <c r="H479" s="11" t="s">
        <v>52</v>
      </c>
      <c r="I479" s="13" t="s">
        <v>1687</v>
      </c>
      <c r="J479" s="87">
        <v>53526000</v>
      </c>
      <c r="K479" s="87"/>
      <c r="L479" s="87"/>
      <c r="M479" s="87">
        <v>53526000</v>
      </c>
      <c r="N479" s="87"/>
      <c r="O479" s="87"/>
      <c r="P479" s="146"/>
      <c r="Q479" s="11" t="s">
        <v>4005</v>
      </c>
      <c r="R479" s="11" t="s">
        <v>4006</v>
      </c>
      <c r="S479" s="11" t="s">
        <v>4007</v>
      </c>
      <c r="T479" s="13" t="s">
        <v>24</v>
      </c>
      <c r="U479" s="13"/>
      <c r="V479" s="11" t="s">
        <v>79</v>
      </c>
    </row>
    <row r="480" spans="2:23">
      <c r="B480" s="11">
        <v>2026</v>
      </c>
      <c r="C480" s="11">
        <v>5</v>
      </c>
      <c r="D480" s="11" t="s">
        <v>14</v>
      </c>
      <c r="E480" s="11" t="s">
        <v>4008</v>
      </c>
      <c r="F480" s="141" t="s">
        <v>3970</v>
      </c>
      <c r="G480" s="11" t="s">
        <v>64</v>
      </c>
      <c r="H480" s="11" t="s">
        <v>52</v>
      </c>
      <c r="I480" s="13" t="s">
        <v>1687</v>
      </c>
      <c r="J480" s="87">
        <v>44770000</v>
      </c>
      <c r="K480" s="87"/>
      <c r="L480" s="87"/>
      <c r="M480" s="87">
        <v>44770000</v>
      </c>
      <c r="N480" s="87"/>
      <c r="O480" s="87"/>
      <c r="P480" s="146"/>
      <c r="Q480" s="11" t="s">
        <v>4005</v>
      </c>
      <c r="R480" s="11" t="s">
        <v>4006</v>
      </c>
      <c r="S480" s="11" t="s">
        <v>4007</v>
      </c>
      <c r="T480" s="13" t="s">
        <v>24</v>
      </c>
      <c r="U480" s="13"/>
      <c r="V480" s="11" t="s">
        <v>79</v>
      </c>
    </row>
    <row r="481" spans="2:22">
      <c r="B481" s="11">
        <v>2026</v>
      </c>
      <c r="C481" s="11">
        <v>4</v>
      </c>
      <c r="D481" s="11" t="s">
        <v>14</v>
      </c>
      <c r="E481" s="11" t="s">
        <v>4009</v>
      </c>
      <c r="F481" s="141" t="s">
        <v>3970</v>
      </c>
      <c r="G481" s="11" t="s">
        <v>64</v>
      </c>
      <c r="H481" s="11" t="s">
        <v>52</v>
      </c>
      <c r="I481" s="13" t="s">
        <v>1687</v>
      </c>
      <c r="J481" s="87">
        <v>22910000</v>
      </c>
      <c r="K481" s="87">
        <v>34760000</v>
      </c>
      <c r="L481" s="87"/>
      <c r="M481" s="87">
        <v>57670000</v>
      </c>
      <c r="N481" s="87"/>
      <c r="O481" s="87"/>
      <c r="P481" s="146"/>
      <c r="Q481" s="11" t="s">
        <v>4005</v>
      </c>
      <c r="R481" s="11" t="s">
        <v>4006</v>
      </c>
      <c r="S481" s="11" t="s">
        <v>4007</v>
      </c>
      <c r="T481" s="13" t="s">
        <v>24</v>
      </c>
      <c r="U481" s="13"/>
      <c r="V481" s="11" t="s">
        <v>79</v>
      </c>
    </row>
    <row r="482" spans="2:22">
      <c r="B482" s="11">
        <v>2026</v>
      </c>
      <c r="C482" s="11">
        <v>6</v>
      </c>
      <c r="D482" s="11" t="s">
        <v>14</v>
      </c>
      <c r="E482" s="11" t="s">
        <v>4010</v>
      </c>
      <c r="F482" s="141" t="s">
        <v>3970</v>
      </c>
      <c r="G482" s="11" t="s">
        <v>64</v>
      </c>
      <c r="H482" s="11" t="s">
        <v>51</v>
      </c>
      <c r="I482" s="13" t="s">
        <v>1685</v>
      </c>
      <c r="J482" s="87">
        <v>169000000</v>
      </c>
      <c r="K482" s="87"/>
      <c r="L482" s="87"/>
      <c r="M482" s="87">
        <v>169000000</v>
      </c>
      <c r="N482" s="87"/>
      <c r="O482" s="87">
        <v>118299999.99999999</v>
      </c>
      <c r="P482" s="146"/>
      <c r="Q482" s="11" t="s">
        <v>4005</v>
      </c>
      <c r="R482" s="11" t="s">
        <v>4011</v>
      </c>
      <c r="S482" s="11" t="s">
        <v>4012</v>
      </c>
      <c r="T482" s="13" t="s">
        <v>24</v>
      </c>
      <c r="U482" s="13"/>
      <c r="V482" s="11"/>
    </row>
    <row r="483" spans="2:22">
      <c r="B483" s="11">
        <v>2026</v>
      </c>
      <c r="C483" s="11">
        <v>4</v>
      </c>
      <c r="D483" s="11" t="s">
        <v>14</v>
      </c>
      <c r="E483" s="11" t="s">
        <v>4013</v>
      </c>
      <c r="F483" s="141" t="s">
        <v>3970</v>
      </c>
      <c r="G483" s="11" t="s">
        <v>64</v>
      </c>
      <c r="H483" s="11" t="s">
        <v>52</v>
      </c>
      <c r="I483" s="13" t="s">
        <v>1687</v>
      </c>
      <c r="J483" s="87">
        <v>18523000</v>
      </c>
      <c r="K483" s="87"/>
      <c r="L483" s="87"/>
      <c r="M483" s="87">
        <v>18523000</v>
      </c>
      <c r="N483" s="87"/>
      <c r="O483" s="87"/>
      <c r="P483" s="146"/>
      <c r="Q483" s="11" t="s">
        <v>4005</v>
      </c>
      <c r="R483" s="11" t="s">
        <v>4006</v>
      </c>
      <c r="S483" s="11" t="s">
        <v>4007</v>
      </c>
      <c r="T483" s="13" t="s">
        <v>24</v>
      </c>
      <c r="U483" s="13"/>
      <c r="V483" s="11" t="s">
        <v>79</v>
      </c>
    </row>
    <row r="484" spans="2:22">
      <c r="B484" s="11">
        <v>2026</v>
      </c>
      <c r="C484" s="11">
        <v>4</v>
      </c>
      <c r="D484" s="11" t="s">
        <v>14</v>
      </c>
      <c r="E484" s="11" t="s">
        <v>4014</v>
      </c>
      <c r="F484" s="141" t="s">
        <v>3970</v>
      </c>
      <c r="G484" s="11" t="s">
        <v>64</v>
      </c>
      <c r="H484" s="11" t="s">
        <v>50</v>
      </c>
      <c r="I484" s="13" t="s">
        <v>1686</v>
      </c>
      <c r="J484" s="87">
        <v>90981000</v>
      </c>
      <c r="K484" s="87">
        <v>19603000</v>
      </c>
      <c r="L484" s="87"/>
      <c r="M484" s="87">
        <v>110584000</v>
      </c>
      <c r="N484" s="87"/>
      <c r="O484" s="87"/>
      <c r="P484" s="146"/>
      <c r="Q484" s="11" t="s">
        <v>4005</v>
      </c>
      <c r="R484" s="11" t="s">
        <v>4015</v>
      </c>
      <c r="S484" s="11" t="s">
        <v>4016</v>
      </c>
      <c r="T484" s="13" t="s">
        <v>24</v>
      </c>
      <c r="U484" s="13"/>
      <c r="V484" s="11"/>
    </row>
    <row r="485" spans="2:22">
      <c r="B485" s="11">
        <v>2026</v>
      </c>
      <c r="C485" s="11">
        <v>4</v>
      </c>
      <c r="D485" s="11" t="s">
        <v>14</v>
      </c>
      <c r="E485" s="11" t="s">
        <v>4017</v>
      </c>
      <c r="F485" s="141" t="s">
        <v>3970</v>
      </c>
      <c r="G485" s="11" t="s">
        <v>64</v>
      </c>
      <c r="H485" s="11" t="s">
        <v>50</v>
      </c>
      <c r="I485" s="13" t="s">
        <v>1686</v>
      </c>
      <c r="J485" s="87">
        <v>91975000</v>
      </c>
      <c r="K485" s="87">
        <v>12896000</v>
      </c>
      <c r="L485" s="87"/>
      <c r="M485" s="87">
        <v>104871000</v>
      </c>
      <c r="N485" s="87"/>
      <c r="O485" s="87"/>
      <c r="P485" s="146"/>
      <c r="Q485" s="11" t="s">
        <v>4005</v>
      </c>
      <c r="R485" s="11" t="s">
        <v>4018</v>
      </c>
      <c r="S485" s="11" t="s">
        <v>4019</v>
      </c>
      <c r="T485" s="13" t="s">
        <v>24</v>
      </c>
      <c r="U485" s="13"/>
      <c r="V485" s="11"/>
    </row>
    <row r="486" spans="2:22">
      <c r="B486" s="11">
        <v>2026</v>
      </c>
      <c r="C486" s="11">
        <v>4</v>
      </c>
      <c r="D486" s="11" t="s">
        <v>14</v>
      </c>
      <c r="E486" s="11" t="s">
        <v>4020</v>
      </c>
      <c r="F486" s="141" t="s">
        <v>3970</v>
      </c>
      <c r="G486" s="11" t="s">
        <v>64</v>
      </c>
      <c r="H486" s="11" t="s">
        <v>50</v>
      </c>
      <c r="I486" s="13" t="s">
        <v>1686</v>
      </c>
      <c r="J486" s="87">
        <v>79625000</v>
      </c>
      <c r="K486" s="87">
        <v>15854000</v>
      </c>
      <c r="L486" s="87"/>
      <c r="M486" s="87">
        <v>95479000</v>
      </c>
      <c r="N486" s="87"/>
      <c r="O486" s="87">
        <v>95479000</v>
      </c>
      <c r="P486" s="146"/>
      <c r="Q486" s="11" t="s">
        <v>4005</v>
      </c>
      <c r="R486" s="11" t="s">
        <v>4018</v>
      </c>
      <c r="S486" s="11" t="s">
        <v>4021</v>
      </c>
      <c r="T486" s="13" t="s">
        <v>24</v>
      </c>
      <c r="U486" s="13"/>
      <c r="V486" s="11"/>
    </row>
    <row r="487" spans="2:22">
      <c r="B487" s="11">
        <v>2026</v>
      </c>
      <c r="C487" s="11">
        <v>4</v>
      </c>
      <c r="D487" s="11" t="s">
        <v>14</v>
      </c>
      <c r="E487" s="11" t="s">
        <v>4022</v>
      </c>
      <c r="F487" s="141" t="s">
        <v>3970</v>
      </c>
      <c r="G487" s="11" t="s">
        <v>64</v>
      </c>
      <c r="H487" s="11" t="s">
        <v>50</v>
      </c>
      <c r="I487" s="13" t="s">
        <v>1685</v>
      </c>
      <c r="J487" s="87">
        <v>293064000</v>
      </c>
      <c r="K487" s="87">
        <v>75147000</v>
      </c>
      <c r="L487" s="87"/>
      <c r="M487" s="87">
        <v>368211000</v>
      </c>
      <c r="N487" s="87">
        <v>368211000</v>
      </c>
      <c r="O487" s="87"/>
      <c r="P487" s="146"/>
      <c r="Q487" s="11" t="s">
        <v>4005</v>
      </c>
      <c r="R487" s="11" t="s">
        <v>4023</v>
      </c>
      <c r="S487" s="11" t="s">
        <v>4024</v>
      </c>
      <c r="T487" s="13" t="s">
        <v>24</v>
      </c>
      <c r="U487" s="13"/>
      <c r="V487" s="11"/>
    </row>
    <row r="488" spans="2:22">
      <c r="B488" s="11">
        <v>2026</v>
      </c>
      <c r="C488" s="11">
        <v>4</v>
      </c>
      <c r="D488" s="11" t="s">
        <v>14</v>
      </c>
      <c r="E488" s="11" t="s">
        <v>4025</v>
      </c>
      <c r="F488" s="141" t="s">
        <v>3970</v>
      </c>
      <c r="G488" s="11" t="s">
        <v>64</v>
      </c>
      <c r="H488" s="11" t="s">
        <v>50</v>
      </c>
      <c r="I488" s="13" t="s">
        <v>1686</v>
      </c>
      <c r="J488" s="87">
        <v>101429000</v>
      </c>
      <c r="K488" s="87"/>
      <c r="L488" s="87"/>
      <c r="M488" s="87">
        <v>101429000</v>
      </c>
      <c r="N488" s="87"/>
      <c r="O488" s="87"/>
      <c r="P488" s="146"/>
      <c r="Q488" s="11" t="s">
        <v>4005</v>
      </c>
      <c r="R488" s="11" t="s">
        <v>4015</v>
      </c>
      <c r="S488" s="11" t="s">
        <v>4016</v>
      </c>
      <c r="T488" s="13" t="s">
        <v>24</v>
      </c>
      <c r="U488" s="13"/>
      <c r="V488" s="11"/>
    </row>
    <row r="489" spans="2:22">
      <c r="B489" s="11">
        <v>2026</v>
      </c>
      <c r="C489" s="11">
        <v>4</v>
      </c>
      <c r="D489" s="11" t="s">
        <v>14</v>
      </c>
      <c r="E489" s="11" t="s">
        <v>4026</v>
      </c>
      <c r="F489" s="141" t="s">
        <v>3970</v>
      </c>
      <c r="G489" s="11" t="s">
        <v>64</v>
      </c>
      <c r="H489" s="11" t="s">
        <v>52</v>
      </c>
      <c r="I489" s="13" t="s">
        <v>1687</v>
      </c>
      <c r="J489" s="87">
        <v>14700000</v>
      </c>
      <c r="K489" s="87"/>
      <c r="L489" s="87"/>
      <c r="M489" s="87">
        <v>14700000</v>
      </c>
      <c r="N489" s="87"/>
      <c r="O489" s="87"/>
      <c r="P489" s="146"/>
      <c r="Q489" s="11" t="s">
        <v>4005</v>
      </c>
      <c r="R489" s="11" t="s">
        <v>4027</v>
      </c>
      <c r="S489" s="11" t="s">
        <v>4028</v>
      </c>
      <c r="T489" s="13" t="s">
        <v>24</v>
      </c>
      <c r="U489" s="13"/>
      <c r="V489" s="11"/>
    </row>
    <row r="490" spans="2:22">
      <c r="B490" s="11">
        <v>2026</v>
      </c>
      <c r="C490" s="11">
        <v>6</v>
      </c>
      <c r="D490" s="11" t="s">
        <v>15</v>
      </c>
      <c r="E490" s="11" t="s">
        <v>4029</v>
      </c>
      <c r="F490" s="141" t="s">
        <v>3970</v>
      </c>
      <c r="G490" s="11" t="s">
        <v>16</v>
      </c>
      <c r="H490" s="11" t="s">
        <v>50</v>
      </c>
      <c r="I490" s="13" t="s">
        <v>1685</v>
      </c>
      <c r="J490" s="87">
        <v>300000000</v>
      </c>
      <c r="K490" s="87">
        <v>70000000</v>
      </c>
      <c r="L490" s="87"/>
      <c r="M490" s="87">
        <v>370000000</v>
      </c>
      <c r="N490" s="87">
        <v>370000000</v>
      </c>
      <c r="O490" s="87">
        <v>370000000</v>
      </c>
      <c r="P490" s="146"/>
      <c r="Q490" s="11" t="s">
        <v>4030</v>
      </c>
      <c r="R490" s="11" t="s">
        <v>4031</v>
      </c>
      <c r="S490" s="11" t="s">
        <v>4032</v>
      </c>
      <c r="T490" s="13" t="s">
        <v>44</v>
      </c>
      <c r="U490" s="13"/>
      <c r="V490" s="11"/>
    </row>
  </sheetData>
  <mergeCells count="1">
    <mergeCell ref="B3:V3"/>
  </mergeCells>
  <phoneticPr fontId="4" type="noConversion"/>
  <dataValidations count="10">
    <dataValidation type="list" allowBlank="1" showInputMessage="1" showErrorMessage="1" sqref="D8:D56 D58:D417 D5:D6 D438:D452 D419:D427 D429:D436 D456:D490" xr:uid="{00000000-0002-0000-0000-000000000000}">
      <formula1>"자체조달,중앙조달"</formula1>
    </dataValidation>
    <dataValidation type="list" showInputMessage="1" showErrorMessage="1" sqref="F107:F417 F5:F6 F8:F56 F438:F452 F419:F427 F429:F436 F58:F105 F456:F490" xr:uid="{00000000-0002-0000-0000-000001000000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H56:I56" xr:uid="{00000000-0002-0000-0000-000002000000}">
      <formula1>"대안,턴키,일반,PQ,수의,실적"</formula1>
    </dataValidation>
    <dataValidation type="list" allowBlank="1" showInputMessage="1" showErrorMessage="1" sqref="G8:G56 G58:G417 G5:G6 G429:G436 G419:G427 G438:G490" xr:uid="{00000000-0002-0000-0000-000003000000}">
      <formula1>"토건,토목,건축,전문,전기,통신,소방,기타"</formula1>
    </dataValidation>
    <dataValidation type="list" allowBlank="1" showInputMessage="1" showErrorMessage="1" sqref="T438:T490 T429:T436 T381:T417 T419:T427 T5:T67 T69:T379" xr:uid="{00000000-0002-0000-0000-000004000000}">
      <formula1>"비협정,협정"</formula1>
    </dataValidation>
    <dataValidation type="list" allowBlank="1" showInputMessage="1" showErrorMessage="1" sqref="H429:I429 H438:H490 H5:H6 I343:I345 I276 H65:I73 H430:H435 H416:I417 H436:I436 H419:H427 H8:H43 H45:H55 H58:H64 H74:H88 H126:I126 H90:H125 H127:H131 H132:I132 H145:H218 H219:I238 H239:H415 H133:H141" xr:uid="{00000000-0002-0000-0000-000005000000}">
      <formula1>"일반경쟁,제한경쟁,지명경쟁,수의계약,턴키,기술제안,대안"</formula1>
    </dataValidation>
    <dataValidation type="list" allowBlank="1" showInputMessage="1" showErrorMessage="1" sqref="I438:I490 I5:I55 I58:I64 I74:I125 I277:I342 I419:I427 I430:I435 I127:I131 I210:I218 I346:I415 I239:I275 I133:I205" xr:uid="{C266BE18-C757-4A34-83EC-3E039287CA0F}">
      <formula1>"적격심사제,공사종합심사낙찰제,종합평가낙찰제,일괄입찰,대안입찰,기본설계기술제안입찰,실시설계기술제안입찰,제한적최저가(낙찰하한율),종합심사낙찰제(문화재수리),종합평가낙찰제(문화재수리),수의시담,소액수의견적"</formula1>
    </dataValidation>
    <dataValidation type="list" allowBlank="1" showInputMessage="1" showErrorMessage="1" sqref="V375 V369:V370" xr:uid="{E127A432-5E3C-4B0B-B4C6-E8842120E4DB}">
      <formula1>"1. 신규 추가, 2. 1분기 계획 발주 지연, 3. 2분기 계획 발주 지연, 4. 4분기 계획 발주 지연"</formula1>
    </dataValidation>
    <dataValidation type="list" allowBlank="1" showInputMessage="1" showErrorMessage="1" sqref="C450:C455 C461:C462 C390:C392 C417 C438:C439 C8 C23:C28 C343:C345 C45:C46 C63:C64 C37:C38 C48 C70 C97:C102 C145 C137:C141 C132 C184:C192 C194 C201:C202 C206:C209 C369:C374" xr:uid="{58813A24-11D1-4FE0-9C0F-9B88F0303384}">
      <formula1>"1,2,3,4,5,6,7,8,9,10,11,12"</formula1>
    </dataValidation>
    <dataValidation type="list" allowBlank="1" showInputMessage="1" showErrorMessage="1" sqref="H44 H89 H142:H144" xr:uid="{AC94E4C5-C843-4580-8323-1423698E12D7}">
      <formula1>"일반경쟁, 제한경쟁, 지명경쟁, 수의계약, 대안, 턴키, 기술제안"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R28"/>
  <sheetViews>
    <sheetView zoomScale="70" zoomScaleNormal="70" workbookViewId="0">
      <selection activeCell="M20" sqref="M20"/>
    </sheetView>
  </sheetViews>
  <sheetFormatPr defaultRowHeight="16.5"/>
  <cols>
    <col min="1" max="1" width="1.88671875" customWidth="1"/>
    <col min="2" max="2" width="15.77734375" customWidth="1"/>
    <col min="3" max="3" width="10.77734375" customWidth="1"/>
    <col min="4" max="4" width="15.77734375" customWidth="1"/>
    <col min="5" max="5" width="45.77734375" style="3" customWidth="1"/>
    <col min="6" max="6" width="4.88671875" bestFit="1" customWidth="1"/>
    <col min="7" max="7" width="15" bestFit="1" customWidth="1"/>
    <col min="8" max="8" width="12.6640625" bestFit="1" customWidth="1"/>
    <col min="9" max="9" width="18.33203125" bestFit="1" customWidth="1"/>
    <col min="10" max="10" width="18.44140625" bestFit="1" customWidth="1"/>
    <col min="11" max="11" width="16.109375" style="8" bestFit="1" customWidth="1"/>
    <col min="12" max="12" width="19.33203125" style="9" bestFit="1" customWidth="1"/>
    <col min="13" max="13" width="14.21875" bestFit="1" customWidth="1"/>
    <col min="14" max="14" width="34.6640625" bestFit="1" customWidth="1"/>
    <col min="15" max="15" width="6.88671875" bestFit="1" customWidth="1"/>
    <col min="16" max="16" width="13.6640625" bestFit="1" customWidth="1"/>
    <col min="17" max="17" width="5.109375" bestFit="1" customWidth="1"/>
    <col min="18" max="18" width="90.44140625" style="14" customWidth="1"/>
  </cols>
  <sheetData>
    <row r="1" spans="2:18" ht="35.1" customHeight="1">
      <c r="B1" s="25" t="s">
        <v>184</v>
      </c>
      <c r="C1" s="14"/>
      <c r="D1" s="14"/>
      <c r="E1" s="27"/>
      <c r="F1" s="14"/>
      <c r="G1" s="26" t="s">
        <v>58</v>
      </c>
      <c r="H1" s="14"/>
      <c r="I1" s="14"/>
      <c r="J1" s="15"/>
      <c r="K1" s="16"/>
      <c r="L1" s="17"/>
      <c r="M1" s="14"/>
      <c r="N1" s="14"/>
      <c r="O1" s="14"/>
      <c r="P1" s="14"/>
      <c r="Q1" s="14"/>
    </row>
    <row r="2" spans="2:18" ht="9.9499999999999993" customHeight="1">
      <c r="B2" s="12"/>
      <c r="C2" s="14"/>
      <c r="D2" s="14"/>
      <c r="E2" s="27"/>
      <c r="F2" s="14"/>
      <c r="G2" s="15"/>
      <c r="H2" s="14"/>
      <c r="I2" s="14"/>
      <c r="J2" s="15"/>
      <c r="K2" s="16"/>
      <c r="L2" s="17"/>
      <c r="M2" s="14"/>
      <c r="N2" s="14"/>
      <c r="O2" s="14"/>
      <c r="P2" s="14"/>
      <c r="Q2" s="14"/>
    </row>
    <row r="3" spans="2:18" ht="24.95" customHeight="1">
      <c r="B3" s="288" t="s">
        <v>172</v>
      </c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</row>
    <row r="4" spans="2:18" ht="50.1" customHeight="1" thickBot="1">
      <c r="B4" s="65" t="s">
        <v>971</v>
      </c>
      <c r="C4" s="65" t="s">
        <v>972</v>
      </c>
      <c r="D4" s="51" t="s">
        <v>973</v>
      </c>
      <c r="E4" s="64" t="s">
        <v>167</v>
      </c>
      <c r="F4" s="65" t="s">
        <v>7</v>
      </c>
      <c r="G4" s="65" t="s">
        <v>59</v>
      </c>
      <c r="H4" s="65" t="s">
        <v>65</v>
      </c>
      <c r="I4" s="65" t="s">
        <v>180</v>
      </c>
      <c r="J4" s="65" t="s">
        <v>181</v>
      </c>
      <c r="K4" s="65" t="s">
        <v>182</v>
      </c>
      <c r="L4" s="23" t="s">
        <v>8</v>
      </c>
      <c r="M4" s="65" t="s">
        <v>9</v>
      </c>
      <c r="N4" s="64" t="s">
        <v>10</v>
      </c>
      <c r="O4" s="64" t="s">
        <v>11</v>
      </c>
      <c r="P4" s="64" t="s">
        <v>12</v>
      </c>
      <c r="Q4" s="64" t="s">
        <v>13</v>
      </c>
    </row>
    <row r="5" spans="2:18" ht="17.25" customHeight="1" thickTop="1">
      <c r="B5" s="11">
        <v>2026</v>
      </c>
      <c r="C5" s="66">
        <v>4</v>
      </c>
      <c r="D5" s="66" t="s">
        <v>14</v>
      </c>
      <c r="E5" s="66" t="s">
        <v>1748</v>
      </c>
      <c r="F5" s="66" t="s">
        <v>68</v>
      </c>
      <c r="G5" s="74">
        <v>106557000</v>
      </c>
      <c r="H5" s="74">
        <v>0</v>
      </c>
      <c r="I5" s="74">
        <v>1083408000</v>
      </c>
      <c r="J5" s="72">
        <f t="shared" ref="J5:J6" si="0">SUM(G5:I5)</f>
        <v>1189965000</v>
      </c>
      <c r="K5" s="30">
        <v>0</v>
      </c>
      <c r="L5" s="82"/>
      <c r="M5" s="11" t="s">
        <v>266</v>
      </c>
      <c r="N5" s="11" t="s">
        <v>1721</v>
      </c>
      <c r="O5" s="66" t="s">
        <v>1747</v>
      </c>
      <c r="P5" s="66" t="s">
        <v>1119</v>
      </c>
      <c r="Q5" s="66"/>
    </row>
    <row r="6" spans="2:18" ht="17.25" customHeight="1">
      <c r="B6" s="11">
        <v>2026</v>
      </c>
      <c r="C6" s="11">
        <v>6</v>
      </c>
      <c r="D6" s="11" t="s">
        <v>14</v>
      </c>
      <c r="E6" s="11" t="s">
        <v>1749</v>
      </c>
      <c r="F6" s="11" t="s">
        <v>16</v>
      </c>
      <c r="G6" s="72">
        <v>730000000</v>
      </c>
      <c r="H6" s="72">
        <v>1600000000</v>
      </c>
      <c r="I6" s="72">
        <v>41163000</v>
      </c>
      <c r="J6" s="72">
        <f t="shared" si="0"/>
        <v>2371163000</v>
      </c>
      <c r="K6" s="72">
        <f>J6</f>
        <v>2371163000</v>
      </c>
      <c r="L6" s="81" t="s">
        <v>3968</v>
      </c>
      <c r="M6" s="11" t="s">
        <v>266</v>
      </c>
      <c r="N6" s="11" t="s">
        <v>1726</v>
      </c>
      <c r="O6" s="11" t="s">
        <v>1750</v>
      </c>
      <c r="P6" s="11" t="s">
        <v>1751</v>
      </c>
      <c r="Q6" s="11"/>
    </row>
    <row r="7" spans="2:18" ht="17.25" customHeight="1">
      <c r="B7" s="11">
        <v>2026</v>
      </c>
      <c r="C7" s="11">
        <v>6</v>
      </c>
      <c r="D7" s="28" t="s">
        <v>14</v>
      </c>
      <c r="E7" s="66" t="s">
        <v>2128</v>
      </c>
      <c r="F7" s="28" t="s">
        <v>16</v>
      </c>
      <c r="G7" s="30">
        <v>270420000</v>
      </c>
      <c r="H7" s="30">
        <v>0</v>
      </c>
      <c r="I7" s="30">
        <v>129580000</v>
      </c>
      <c r="J7" s="87">
        <f t="shared" ref="J7" si="1">SUM(G7:I7)</f>
        <v>400000000</v>
      </c>
      <c r="K7" s="30">
        <v>0</v>
      </c>
      <c r="L7" s="149"/>
      <c r="M7" s="11" t="s">
        <v>266</v>
      </c>
      <c r="N7" s="66" t="s">
        <v>1868</v>
      </c>
      <c r="O7" s="28" t="s">
        <v>625</v>
      </c>
      <c r="P7" s="28" t="s">
        <v>626</v>
      </c>
      <c r="Q7" s="66"/>
    </row>
    <row r="8" spans="2:18" s="3" customFormat="1" ht="17.25" customHeight="1">
      <c r="B8" s="28">
        <v>2026</v>
      </c>
      <c r="C8" s="28">
        <v>4</v>
      </c>
      <c r="D8" s="28" t="s">
        <v>14</v>
      </c>
      <c r="E8" s="28" t="s">
        <v>1187</v>
      </c>
      <c r="F8" s="28" t="s">
        <v>37</v>
      </c>
      <c r="G8" s="30">
        <v>12300000</v>
      </c>
      <c r="H8" s="30">
        <v>0</v>
      </c>
      <c r="I8" s="30">
        <v>0</v>
      </c>
      <c r="J8" s="30">
        <v>12300000</v>
      </c>
      <c r="K8" s="30">
        <v>12300000</v>
      </c>
      <c r="L8" s="36"/>
      <c r="M8" s="11" t="s">
        <v>266</v>
      </c>
      <c r="N8" s="28" t="s">
        <v>323</v>
      </c>
      <c r="O8" s="28" t="s">
        <v>1097</v>
      </c>
      <c r="P8" s="28" t="s">
        <v>1098</v>
      </c>
      <c r="Q8" s="66"/>
    </row>
    <row r="9" spans="2:18" s="3" customFormat="1" ht="17.25" customHeight="1">
      <c r="B9" s="28">
        <v>2026</v>
      </c>
      <c r="C9" s="28">
        <v>6</v>
      </c>
      <c r="D9" s="28" t="s">
        <v>14</v>
      </c>
      <c r="E9" s="28" t="s">
        <v>690</v>
      </c>
      <c r="F9" s="28" t="s">
        <v>16</v>
      </c>
      <c r="G9" s="29">
        <v>58084000</v>
      </c>
      <c r="H9" s="29">
        <v>0</v>
      </c>
      <c r="I9" s="29">
        <v>217723000</v>
      </c>
      <c r="J9" s="29">
        <v>275807000</v>
      </c>
      <c r="K9" s="29">
        <v>275807000</v>
      </c>
      <c r="L9" s="37"/>
      <c r="M9" s="28" t="s">
        <v>266</v>
      </c>
      <c r="N9" s="28" t="s">
        <v>220</v>
      </c>
      <c r="O9" s="28" t="s">
        <v>90</v>
      </c>
      <c r="P9" s="28" t="s">
        <v>91</v>
      </c>
      <c r="Q9" s="28"/>
      <c r="R9" s="14"/>
    </row>
    <row r="10" spans="2:18" ht="17.25" customHeight="1">
      <c r="B10" s="28">
        <v>2026</v>
      </c>
      <c r="C10" s="66">
        <v>4</v>
      </c>
      <c r="D10" s="28" t="s">
        <v>14</v>
      </c>
      <c r="E10" s="66" t="s">
        <v>2863</v>
      </c>
      <c r="F10" s="28" t="s">
        <v>37</v>
      </c>
      <c r="G10" s="30">
        <v>23445000</v>
      </c>
      <c r="H10" s="30">
        <v>0</v>
      </c>
      <c r="I10" s="30">
        <v>0</v>
      </c>
      <c r="J10" s="30">
        <v>23445000</v>
      </c>
      <c r="K10" s="30">
        <v>18756000</v>
      </c>
      <c r="L10" s="149"/>
      <c r="M10" s="28" t="s">
        <v>266</v>
      </c>
      <c r="N10" s="66" t="s">
        <v>2645</v>
      </c>
      <c r="O10" s="28" t="s">
        <v>581</v>
      </c>
      <c r="P10" s="28" t="s">
        <v>582</v>
      </c>
      <c r="Q10" s="66"/>
    </row>
    <row r="11" spans="2:18" ht="17.25" customHeight="1">
      <c r="B11" s="28">
        <v>2026</v>
      </c>
      <c r="C11" s="66">
        <v>4</v>
      </c>
      <c r="D11" s="28" t="s">
        <v>14</v>
      </c>
      <c r="E11" s="66" t="s">
        <v>2864</v>
      </c>
      <c r="F11" s="28" t="s">
        <v>37</v>
      </c>
      <c r="G11" s="30">
        <v>50000000</v>
      </c>
      <c r="H11" s="30">
        <v>122530980</v>
      </c>
      <c r="I11" s="30">
        <v>0</v>
      </c>
      <c r="J11" s="30">
        <v>172530980</v>
      </c>
      <c r="K11" s="30">
        <v>172530980</v>
      </c>
      <c r="L11" s="36"/>
      <c r="M11" s="28" t="s">
        <v>266</v>
      </c>
      <c r="N11" s="66" t="s">
        <v>2593</v>
      </c>
      <c r="O11" s="28" t="s">
        <v>714</v>
      </c>
      <c r="P11" s="28" t="s">
        <v>715</v>
      </c>
      <c r="Q11" s="66"/>
    </row>
    <row r="12" spans="2:18" ht="17.25" customHeight="1">
      <c r="B12" s="28">
        <v>2026</v>
      </c>
      <c r="C12" s="66">
        <v>5</v>
      </c>
      <c r="D12" s="28" t="s">
        <v>14</v>
      </c>
      <c r="E12" s="66" t="s">
        <v>2865</v>
      </c>
      <c r="F12" s="28" t="s">
        <v>37</v>
      </c>
      <c r="G12" s="29">
        <v>27515190</v>
      </c>
      <c r="H12" s="30">
        <v>0</v>
      </c>
      <c r="I12" s="29">
        <v>30459000</v>
      </c>
      <c r="J12" s="29">
        <v>57974190</v>
      </c>
      <c r="K12" s="29">
        <v>57974190</v>
      </c>
      <c r="L12" s="37"/>
      <c r="M12" s="28" t="s">
        <v>266</v>
      </c>
      <c r="N12" s="66" t="s">
        <v>2557</v>
      </c>
      <c r="O12" s="28" t="s">
        <v>1181</v>
      </c>
      <c r="P12" s="28" t="s">
        <v>1182</v>
      </c>
      <c r="Q12" s="66"/>
    </row>
    <row r="13" spans="2:18" ht="17.25" customHeight="1">
      <c r="B13" s="28">
        <v>2026</v>
      </c>
      <c r="C13" s="66">
        <v>5</v>
      </c>
      <c r="D13" s="28" t="s">
        <v>14</v>
      </c>
      <c r="E13" s="66" t="s">
        <v>2866</v>
      </c>
      <c r="F13" s="31" t="s">
        <v>68</v>
      </c>
      <c r="G13" s="33">
        <v>216793000</v>
      </c>
      <c r="H13" s="30">
        <v>0</v>
      </c>
      <c r="I13" s="33">
        <v>1611165000</v>
      </c>
      <c r="J13" s="33">
        <v>1827958000</v>
      </c>
      <c r="K13" s="33">
        <v>0</v>
      </c>
      <c r="L13" s="38"/>
      <c r="M13" s="31" t="s">
        <v>266</v>
      </c>
      <c r="N13" s="66" t="s">
        <v>2600</v>
      </c>
      <c r="O13" s="31" t="s">
        <v>552</v>
      </c>
      <c r="P13" s="31" t="s">
        <v>553</v>
      </c>
      <c r="Q13" s="66"/>
    </row>
    <row r="14" spans="2:18" ht="17.25" customHeight="1">
      <c r="B14" s="28">
        <v>2026</v>
      </c>
      <c r="C14" s="66">
        <v>4</v>
      </c>
      <c r="D14" s="28" t="s">
        <v>14</v>
      </c>
      <c r="E14" s="66" t="s">
        <v>2867</v>
      </c>
      <c r="F14" s="28" t="s">
        <v>16</v>
      </c>
      <c r="G14" s="30">
        <v>1875419000</v>
      </c>
      <c r="H14" s="30">
        <v>0</v>
      </c>
      <c r="I14" s="30">
        <v>2643264000</v>
      </c>
      <c r="J14" s="30">
        <v>4518683000</v>
      </c>
      <c r="K14" s="30">
        <v>4518683000</v>
      </c>
      <c r="L14" s="36"/>
      <c r="M14" s="28" t="s">
        <v>266</v>
      </c>
      <c r="N14" s="28" t="s">
        <v>202</v>
      </c>
      <c r="O14" s="28" t="s">
        <v>512</v>
      </c>
      <c r="P14" s="28" t="s">
        <v>615</v>
      </c>
      <c r="Q14" s="66"/>
    </row>
    <row r="15" spans="2:18" s="10" customFormat="1" ht="17.25" customHeight="1">
      <c r="B15" s="56">
        <v>2026</v>
      </c>
      <c r="C15" s="57">
        <v>4</v>
      </c>
      <c r="D15" s="57" t="s">
        <v>15</v>
      </c>
      <c r="E15" s="57" t="s">
        <v>1218</v>
      </c>
      <c r="F15" s="57" t="s">
        <v>16</v>
      </c>
      <c r="G15" s="119">
        <v>1572051000</v>
      </c>
      <c r="H15" s="30">
        <v>0</v>
      </c>
      <c r="I15" s="119">
        <v>37767367000</v>
      </c>
      <c r="J15" s="119">
        <v>39339418000</v>
      </c>
      <c r="K15" s="30">
        <v>0</v>
      </c>
      <c r="L15" s="145"/>
      <c r="M15" s="57" t="s">
        <v>266</v>
      </c>
      <c r="N15" s="57" t="s">
        <v>269</v>
      </c>
      <c r="O15" s="57" t="s">
        <v>1191</v>
      </c>
      <c r="P15" s="57" t="s">
        <v>2984</v>
      </c>
      <c r="Q15" s="57"/>
      <c r="R15" s="85"/>
    </row>
    <row r="16" spans="2:18" s="27" customFormat="1" ht="17.25" customHeight="1">
      <c r="B16" s="11">
        <v>2026</v>
      </c>
      <c r="C16" s="11">
        <v>4</v>
      </c>
      <c r="D16" s="11" t="s">
        <v>15</v>
      </c>
      <c r="E16" s="34" t="s">
        <v>429</v>
      </c>
      <c r="F16" s="11" t="s">
        <v>16</v>
      </c>
      <c r="G16" s="87">
        <v>168000000</v>
      </c>
      <c r="H16" s="87">
        <v>5190656000</v>
      </c>
      <c r="I16" s="87">
        <v>198011000</v>
      </c>
      <c r="J16" s="87">
        <v>5556667000</v>
      </c>
      <c r="K16" s="87">
        <v>5556667000</v>
      </c>
      <c r="L16" s="148"/>
      <c r="M16" s="11" t="s">
        <v>266</v>
      </c>
      <c r="N16" s="11" t="s">
        <v>3102</v>
      </c>
      <c r="O16" s="11" t="s">
        <v>3188</v>
      </c>
      <c r="P16" s="11" t="s">
        <v>3189</v>
      </c>
      <c r="Q16" s="11"/>
    </row>
    <row r="17" spans="2:18" s="27" customFormat="1" ht="17.25" customHeight="1">
      <c r="B17" s="11">
        <v>2026</v>
      </c>
      <c r="C17" s="66">
        <v>4</v>
      </c>
      <c r="D17" s="66" t="s">
        <v>15</v>
      </c>
      <c r="E17" s="28" t="s">
        <v>653</v>
      </c>
      <c r="F17" s="66" t="s">
        <v>16</v>
      </c>
      <c r="G17" s="92">
        <v>0</v>
      </c>
      <c r="H17" s="92">
        <v>2138911000</v>
      </c>
      <c r="I17" s="92">
        <v>4307660000</v>
      </c>
      <c r="J17" s="92">
        <v>6446571000</v>
      </c>
      <c r="K17" s="92">
        <v>6446571000</v>
      </c>
      <c r="L17" s="149"/>
      <c r="M17" s="66" t="s">
        <v>266</v>
      </c>
      <c r="N17" s="11" t="s">
        <v>3102</v>
      </c>
      <c r="O17" s="66" t="s">
        <v>3190</v>
      </c>
      <c r="P17" s="66" t="s">
        <v>3191</v>
      </c>
      <c r="Q17" s="66"/>
    </row>
    <row r="18" spans="2:18" s="27" customFormat="1" ht="17.25" customHeight="1">
      <c r="B18" s="11">
        <v>2026</v>
      </c>
      <c r="C18" s="66">
        <v>5</v>
      </c>
      <c r="D18" s="66" t="s">
        <v>15</v>
      </c>
      <c r="E18" s="28" t="s">
        <v>654</v>
      </c>
      <c r="F18" s="66" t="s">
        <v>37</v>
      </c>
      <c r="G18" s="30">
        <v>0</v>
      </c>
      <c r="H18" s="92">
        <v>0</v>
      </c>
      <c r="I18" s="92">
        <v>197809160</v>
      </c>
      <c r="J18" s="92">
        <v>197809160</v>
      </c>
      <c r="K18" s="92">
        <v>197809160</v>
      </c>
      <c r="L18" s="149"/>
      <c r="M18" s="66" t="s">
        <v>266</v>
      </c>
      <c r="N18" s="11" t="s">
        <v>3102</v>
      </c>
      <c r="O18" s="66" t="s">
        <v>3192</v>
      </c>
      <c r="P18" s="66" t="s">
        <v>3191</v>
      </c>
      <c r="Q18" s="66"/>
    </row>
    <row r="19" spans="2:18" s="27" customFormat="1" ht="17.25" customHeight="1">
      <c r="B19" s="11">
        <v>2026</v>
      </c>
      <c r="C19" s="66">
        <v>5</v>
      </c>
      <c r="D19" s="66" t="s">
        <v>14</v>
      </c>
      <c r="E19" s="28" t="s">
        <v>483</v>
      </c>
      <c r="F19" s="66" t="s">
        <v>16</v>
      </c>
      <c r="G19" s="92">
        <v>0</v>
      </c>
      <c r="H19" s="92">
        <v>339238100</v>
      </c>
      <c r="I19" s="92">
        <v>334000000</v>
      </c>
      <c r="J19" s="92">
        <v>673238100</v>
      </c>
      <c r="K19" s="92">
        <v>673238100</v>
      </c>
      <c r="L19" s="149"/>
      <c r="M19" s="66" t="s">
        <v>266</v>
      </c>
      <c r="N19" s="11" t="s">
        <v>3102</v>
      </c>
      <c r="O19" s="66" t="s">
        <v>3193</v>
      </c>
      <c r="P19" s="66" t="s">
        <v>3194</v>
      </c>
      <c r="Q19" s="66"/>
    </row>
    <row r="20" spans="2:18" s="27" customFormat="1" ht="17.25" customHeight="1">
      <c r="B20" s="11">
        <v>2026</v>
      </c>
      <c r="C20" s="66">
        <v>6</v>
      </c>
      <c r="D20" s="66" t="s">
        <v>14</v>
      </c>
      <c r="E20" s="28" t="s">
        <v>655</v>
      </c>
      <c r="F20" s="66" t="s">
        <v>16</v>
      </c>
      <c r="G20" s="92">
        <v>113000000</v>
      </c>
      <c r="H20" s="92">
        <v>634764000</v>
      </c>
      <c r="I20" s="92">
        <v>1858165000</v>
      </c>
      <c r="J20" s="92">
        <v>2605929000</v>
      </c>
      <c r="K20" s="92">
        <v>2605929000</v>
      </c>
      <c r="L20" s="149"/>
      <c r="M20" s="66" t="s">
        <v>266</v>
      </c>
      <c r="N20" s="11" t="s">
        <v>3102</v>
      </c>
      <c r="O20" s="66" t="s">
        <v>3103</v>
      </c>
      <c r="P20" s="66" t="s">
        <v>3104</v>
      </c>
      <c r="Q20" s="66"/>
    </row>
    <row r="21" spans="2:18" s="27" customFormat="1" ht="17.25" customHeight="1">
      <c r="B21" s="11">
        <v>2026</v>
      </c>
      <c r="C21" s="66">
        <v>6</v>
      </c>
      <c r="D21" s="66" t="s">
        <v>14</v>
      </c>
      <c r="E21" s="32" t="s">
        <v>430</v>
      </c>
      <c r="F21" s="66" t="s">
        <v>16</v>
      </c>
      <c r="G21" s="92">
        <v>0</v>
      </c>
      <c r="H21" s="92">
        <v>902035340</v>
      </c>
      <c r="I21" s="92">
        <v>726483660</v>
      </c>
      <c r="J21" s="92">
        <v>1628519000</v>
      </c>
      <c r="K21" s="92">
        <v>1628519000</v>
      </c>
      <c r="L21" s="149"/>
      <c r="M21" s="11" t="s">
        <v>266</v>
      </c>
      <c r="N21" s="11" t="s">
        <v>3102</v>
      </c>
      <c r="O21" s="66" t="s">
        <v>3195</v>
      </c>
      <c r="P21" s="66" t="s">
        <v>3196</v>
      </c>
      <c r="Q21" s="66"/>
    </row>
    <row r="22" spans="2:18" s="27" customFormat="1" ht="17.25" customHeight="1">
      <c r="B22" s="11">
        <v>2026</v>
      </c>
      <c r="C22" s="66">
        <v>4</v>
      </c>
      <c r="D22" s="66" t="s">
        <v>14</v>
      </c>
      <c r="E22" s="66" t="s">
        <v>673</v>
      </c>
      <c r="F22" s="66" t="s">
        <v>68</v>
      </c>
      <c r="G22" s="74">
        <v>2659232000</v>
      </c>
      <c r="H22" s="74">
        <v>0</v>
      </c>
      <c r="I22" s="74">
        <v>20922400000</v>
      </c>
      <c r="J22" s="74">
        <v>23581632000</v>
      </c>
      <c r="K22" s="74">
        <v>23581632000</v>
      </c>
      <c r="L22" s="82"/>
      <c r="M22" s="66" t="s">
        <v>266</v>
      </c>
      <c r="N22" s="66" t="s">
        <v>300</v>
      </c>
      <c r="O22" s="66" t="s">
        <v>1135</v>
      </c>
      <c r="P22" s="66" t="s">
        <v>328</v>
      </c>
      <c r="Q22" s="66"/>
      <c r="R22" s="108"/>
    </row>
    <row r="23" spans="2:18" s="10" customFormat="1" ht="17.25" customHeight="1">
      <c r="B23" s="56">
        <v>2026</v>
      </c>
      <c r="C23" s="56">
        <v>4</v>
      </c>
      <c r="D23" s="56" t="s">
        <v>14</v>
      </c>
      <c r="E23" s="56" t="s">
        <v>3697</v>
      </c>
      <c r="F23" s="56" t="s">
        <v>17</v>
      </c>
      <c r="G23" s="72">
        <v>0</v>
      </c>
      <c r="H23" s="72">
        <v>1898700000</v>
      </c>
      <c r="I23" s="72">
        <v>0</v>
      </c>
      <c r="J23" s="72">
        <v>1898700000</v>
      </c>
      <c r="K23" s="72">
        <v>500000000</v>
      </c>
      <c r="L23" s="81"/>
      <c r="M23" s="56" t="s">
        <v>266</v>
      </c>
      <c r="N23" s="56" t="s">
        <v>3788</v>
      </c>
      <c r="O23" s="56" t="s">
        <v>674</v>
      </c>
      <c r="P23" s="56" t="s">
        <v>69</v>
      </c>
      <c r="Q23" s="56"/>
    </row>
    <row r="24" spans="2:18" s="10" customFormat="1" ht="17.25" customHeight="1">
      <c r="B24" s="56">
        <v>2026</v>
      </c>
      <c r="C24" s="56">
        <v>4</v>
      </c>
      <c r="D24" s="56" t="s">
        <v>14</v>
      </c>
      <c r="E24" s="56" t="s">
        <v>1067</v>
      </c>
      <c r="F24" s="56" t="s">
        <v>37</v>
      </c>
      <c r="G24" s="72">
        <v>0</v>
      </c>
      <c r="H24" s="72">
        <v>312874548</v>
      </c>
      <c r="I24" s="72">
        <v>0</v>
      </c>
      <c r="J24" s="72">
        <v>312874548</v>
      </c>
      <c r="K24" s="72">
        <v>60000000</v>
      </c>
      <c r="L24" s="81"/>
      <c r="M24" s="56" t="s">
        <v>266</v>
      </c>
      <c r="N24" s="56" t="s">
        <v>3788</v>
      </c>
      <c r="O24" s="56" t="s">
        <v>674</v>
      </c>
      <c r="P24" s="56" t="s">
        <v>69</v>
      </c>
      <c r="Q24" s="56"/>
    </row>
    <row r="25" spans="2:18" s="10" customFormat="1" ht="17.25" customHeight="1">
      <c r="B25" s="56">
        <v>2026</v>
      </c>
      <c r="C25" s="56">
        <v>4</v>
      </c>
      <c r="D25" s="56" t="s">
        <v>14</v>
      </c>
      <c r="E25" s="56" t="s">
        <v>1068</v>
      </c>
      <c r="F25" s="56" t="s">
        <v>38</v>
      </c>
      <c r="G25" s="72">
        <v>0</v>
      </c>
      <c r="H25" s="72">
        <v>160422639</v>
      </c>
      <c r="I25" s="72">
        <v>0</v>
      </c>
      <c r="J25" s="72">
        <v>160422639</v>
      </c>
      <c r="K25" s="72">
        <v>40000000</v>
      </c>
      <c r="L25" s="81"/>
      <c r="M25" s="56" t="s">
        <v>266</v>
      </c>
      <c r="N25" s="56" t="s">
        <v>3788</v>
      </c>
      <c r="O25" s="56" t="s">
        <v>674</v>
      </c>
      <c r="P25" s="56" t="s">
        <v>69</v>
      </c>
      <c r="Q25" s="56"/>
    </row>
    <row r="26" spans="2:18" s="10" customFormat="1" ht="17.25" customHeight="1">
      <c r="B26" s="56">
        <v>2026</v>
      </c>
      <c r="C26" s="56">
        <v>4</v>
      </c>
      <c r="D26" s="56" t="s">
        <v>14</v>
      </c>
      <c r="E26" s="56" t="s">
        <v>3698</v>
      </c>
      <c r="F26" s="56" t="s">
        <v>16</v>
      </c>
      <c r="G26" s="72">
        <v>0</v>
      </c>
      <c r="H26" s="72">
        <v>5993528000</v>
      </c>
      <c r="I26" s="72">
        <v>0</v>
      </c>
      <c r="J26" s="72">
        <v>5993528000</v>
      </c>
      <c r="K26" s="72">
        <v>5993528000</v>
      </c>
      <c r="L26" s="81"/>
      <c r="M26" s="56" t="s">
        <v>266</v>
      </c>
      <c r="N26" s="56" t="s">
        <v>3788</v>
      </c>
      <c r="O26" s="56" t="s">
        <v>3699</v>
      </c>
      <c r="P26" s="56" t="s">
        <v>3700</v>
      </c>
      <c r="Q26" s="56"/>
    </row>
    <row r="27" spans="2:18" s="10" customFormat="1" ht="17.25" customHeight="1">
      <c r="B27" s="56">
        <v>2026</v>
      </c>
      <c r="C27" s="56">
        <v>4</v>
      </c>
      <c r="D27" s="56" t="s">
        <v>14</v>
      </c>
      <c r="E27" s="56" t="s">
        <v>1038</v>
      </c>
      <c r="F27" s="56" t="s">
        <v>37</v>
      </c>
      <c r="G27" s="72">
        <v>0</v>
      </c>
      <c r="H27" s="72">
        <v>437694000</v>
      </c>
      <c r="I27" s="72">
        <v>0</v>
      </c>
      <c r="J27" s="72">
        <v>437694000</v>
      </c>
      <c r="K27" s="72">
        <v>437694000</v>
      </c>
      <c r="L27" s="81"/>
      <c r="M27" s="56" t="s">
        <v>266</v>
      </c>
      <c r="N27" s="56" t="s">
        <v>3788</v>
      </c>
      <c r="O27" s="56" t="s">
        <v>3699</v>
      </c>
      <c r="P27" s="56" t="s">
        <v>3700</v>
      </c>
      <c r="Q27" s="56"/>
    </row>
    <row r="28" spans="2:18" s="10" customFormat="1" ht="17.25" customHeight="1">
      <c r="B28" s="56">
        <v>2026</v>
      </c>
      <c r="C28" s="56">
        <v>5</v>
      </c>
      <c r="D28" s="56" t="s">
        <v>14</v>
      </c>
      <c r="E28" s="56" t="s">
        <v>3701</v>
      </c>
      <c r="F28" s="56" t="s">
        <v>68</v>
      </c>
      <c r="G28" s="72">
        <v>185587900</v>
      </c>
      <c r="H28" s="72">
        <v>185587900</v>
      </c>
      <c r="I28" s="72">
        <v>0</v>
      </c>
      <c r="J28" s="72">
        <v>185587900</v>
      </c>
      <c r="K28" s="72">
        <v>0</v>
      </c>
      <c r="L28" s="81"/>
      <c r="M28" s="56" t="s">
        <v>266</v>
      </c>
      <c r="N28" s="56" t="s">
        <v>3702</v>
      </c>
      <c r="O28" s="56" t="s">
        <v>3703</v>
      </c>
      <c r="P28" s="56" t="s">
        <v>3704</v>
      </c>
      <c r="Q28" s="56"/>
    </row>
  </sheetData>
  <mergeCells count="1">
    <mergeCell ref="B3:Q3"/>
  </mergeCells>
  <phoneticPr fontId="4" type="noConversion"/>
  <dataValidations count="4">
    <dataValidation type="list" allowBlank="1" showInputMessage="1" showErrorMessage="1" sqref="C8:C9" xr:uid="{E5A43AE4-5179-45EB-93B8-C1C319805DB5}">
      <formula1>"1,2,3,4,5,6,7,8,9,10,11,12"</formula1>
    </dataValidation>
    <dataValidation type="list" allowBlank="1" showInputMessage="1" showErrorMessage="1" sqref="M5:M28" xr:uid="{00000000-0002-0000-0100-000000000000}">
      <formula1>"전환,미전환"</formula1>
    </dataValidation>
    <dataValidation type="list" allowBlank="1" showInputMessage="1" showErrorMessage="1" sqref="F5:F28" xr:uid="{00000000-0002-0000-0100-000001000000}">
      <formula1>"토건,토목,건축,전문,전기,통신,소방,기타"</formula1>
    </dataValidation>
    <dataValidation type="list" allowBlank="1" showInputMessage="1" showErrorMessage="1" sqref="D5:D28" xr:uid="{00000000-0002-0000-0100-000002000000}">
      <formula1>"자체조달,중앙조달"</formula1>
    </dataValidation>
  </dataValidations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R755"/>
  <sheetViews>
    <sheetView zoomScale="70" zoomScaleNormal="70" workbookViewId="0">
      <selection activeCell="Q26" sqref="Q26"/>
    </sheetView>
  </sheetViews>
  <sheetFormatPr defaultRowHeight="16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style="27" customWidth="1"/>
    <col min="6" max="6" width="30.6640625" customWidth="1"/>
    <col min="7" max="7" width="19" style="3" customWidth="1"/>
    <col min="8" max="8" width="13.5546875" style="3" bestFit="1" customWidth="1"/>
    <col min="9" max="9" width="10.21875" style="3" customWidth="1"/>
    <col min="10" max="11" width="6.6640625" style="3" bestFit="1" customWidth="1"/>
    <col min="12" max="12" width="7.44140625" style="3" customWidth="1"/>
    <col min="13" max="13" width="13.21875" style="287" customWidth="1"/>
    <col min="14" max="15" width="16.33203125" style="14" customWidth="1"/>
    <col min="16" max="16" width="17.6640625" style="14" customWidth="1"/>
    <col min="17" max="17" width="34.88671875" style="3" bestFit="1" customWidth="1"/>
    <col min="18" max="18" width="9.88671875" bestFit="1" customWidth="1"/>
    <col min="19" max="19" width="13.6640625" bestFit="1" customWidth="1"/>
    <col min="20" max="20" width="9.88671875" customWidth="1"/>
    <col min="21" max="21" width="8.6640625" bestFit="1" customWidth="1"/>
    <col min="22" max="22" width="32.5546875" customWidth="1"/>
    <col min="23" max="23" width="64.44140625" style="108" customWidth="1"/>
  </cols>
  <sheetData>
    <row r="1" spans="2:23" ht="35.1" customHeight="1">
      <c r="B1" s="25" t="s">
        <v>183</v>
      </c>
      <c r="C1" s="5"/>
      <c r="G1" s="114"/>
      <c r="M1" s="269" t="s">
        <v>58</v>
      </c>
      <c r="N1" s="134"/>
      <c r="O1" s="134"/>
      <c r="P1" s="134"/>
      <c r="T1" s="1"/>
    </row>
    <row r="2" spans="2:23" ht="9.9499999999999993" customHeight="1">
      <c r="B2" s="6"/>
      <c r="C2" s="5"/>
      <c r="G2" s="114"/>
      <c r="M2" s="270"/>
      <c r="N2" s="134"/>
      <c r="O2" s="134"/>
      <c r="P2" s="134"/>
      <c r="T2" s="1"/>
    </row>
    <row r="3" spans="2:23" ht="24.95" customHeight="1">
      <c r="B3" s="290" t="s">
        <v>172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2"/>
    </row>
    <row r="4" spans="2:23" s="2" customFormat="1" ht="24.95" customHeight="1">
      <c r="B4" s="298" t="s">
        <v>971</v>
      </c>
      <c r="C4" s="298" t="s">
        <v>972</v>
      </c>
      <c r="D4" s="300" t="s">
        <v>973</v>
      </c>
      <c r="E4" s="288" t="s">
        <v>173</v>
      </c>
      <c r="F4" s="293" t="s">
        <v>25</v>
      </c>
      <c r="G4" s="293" t="s">
        <v>174</v>
      </c>
      <c r="H4" s="293" t="s">
        <v>26</v>
      </c>
      <c r="I4" s="293" t="s">
        <v>27</v>
      </c>
      <c r="J4" s="293" t="s">
        <v>28</v>
      </c>
      <c r="K4" s="293" t="s">
        <v>29</v>
      </c>
      <c r="L4" s="293" t="s">
        <v>164</v>
      </c>
      <c r="M4" s="296" t="s">
        <v>60</v>
      </c>
      <c r="N4" s="293" t="s">
        <v>175</v>
      </c>
      <c r="O4" s="293"/>
      <c r="P4" s="293"/>
      <c r="Q4" s="288" t="s">
        <v>2</v>
      </c>
      <c r="R4" s="288" t="s">
        <v>3</v>
      </c>
      <c r="S4" s="288" t="s">
        <v>12</v>
      </c>
      <c r="T4" s="288" t="s">
        <v>30</v>
      </c>
      <c r="U4" s="288" t="s">
        <v>31</v>
      </c>
      <c r="V4" s="293" t="s">
        <v>166</v>
      </c>
      <c r="W4" s="108"/>
    </row>
    <row r="5" spans="2:23" s="2" customFormat="1" ht="24.95" customHeight="1" thickBot="1">
      <c r="B5" s="299"/>
      <c r="C5" s="299"/>
      <c r="D5" s="301"/>
      <c r="E5" s="294"/>
      <c r="F5" s="295"/>
      <c r="G5" s="295"/>
      <c r="H5" s="295"/>
      <c r="I5" s="295"/>
      <c r="J5" s="295"/>
      <c r="K5" s="295"/>
      <c r="L5" s="295"/>
      <c r="M5" s="297"/>
      <c r="N5" s="125" t="s">
        <v>161</v>
      </c>
      <c r="O5" s="125" t="s">
        <v>162</v>
      </c>
      <c r="P5" s="125" t="s">
        <v>163</v>
      </c>
      <c r="Q5" s="294"/>
      <c r="R5" s="294"/>
      <c r="S5" s="294"/>
      <c r="T5" s="294"/>
      <c r="U5" s="294"/>
      <c r="V5" s="294"/>
      <c r="W5" s="108"/>
    </row>
    <row r="6" spans="2:23" s="40" customFormat="1" ht="17.25" customHeight="1" thickTop="1">
      <c r="B6" s="11">
        <v>2026</v>
      </c>
      <c r="C6" s="13">
        <v>4</v>
      </c>
      <c r="D6" s="32" t="s">
        <v>15</v>
      </c>
      <c r="E6" s="32" t="s">
        <v>1403</v>
      </c>
      <c r="F6" s="32" t="s">
        <v>110</v>
      </c>
      <c r="G6" s="32">
        <v>4323320501</v>
      </c>
      <c r="H6" s="32" t="s">
        <v>839</v>
      </c>
      <c r="I6" s="32" t="s">
        <v>1404</v>
      </c>
      <c r="J6" s="39" t="s">
        <v>1405</v>
      </c>
      <c r="K6" s="46">
        <v>2</v>
      </c>
      <c r="L6" s="39" t="s">
        <v>1311</v>
      </c>
      <c r="M6" s="271">
        <v>38500000</v>
      </c>
      <c r="N6" s="39"/>
      <c r="O6" s="29" t="s">
        <v>271</v>
      </c>
      <c r="P6" s="39"/>
      <c r="Q6" s="13" t="s">
        <v>1853</v>
      </c>
      <c r="R6" s="11" t="s">
        <v>1691</v>
      </c>
      <c r="S6" s="13" t="s">
        <v>1692</v>
      </c>
      <c r="T6" s="13" t="s">
        <v>24</v>
      </c>
      <c r="U6" s="13"/>
      <c r="V6" s="13"/>
      <c r="W6" s="132"/>
    </row>
    <row r="7" spans="2:23" s="40" customFormat="1" ht="17.25" customHeight="1">
      <c r="B7" s="11">
        <v>2026</v>
      </c>
      <c r="C7" s="28">
        <v>4</v>
      </c>
      <c r="D7" s="32" t="s">
        <v>15</v>
      </c>
      <c r="E7" s="32" t="s">
        <v>1403</v>
      </c>
      <c r="F7" s="32" t="s">
        <v>110</v>
      </c>
      <c r="G7" s="32">
        <v>4323320501</v>
      </c>
      <c r="H7" s="32" t="s">
        <v>839</v>
      </c>
      <c r="I7" s="32" t="s">
        <v>1406</v>
      </c>
      <c r="J7" s="39" t="s">
        <v>1407</v>
      </c>
      <c r="K7" s="46">
        <v>2</v>
      </c>
      <c r="L7" s="39" t="s">
        <v>1311</v>
      </c>
      <c r="M7" s="271">
        <v>16000000</v>
      </c>
      <c r="N7" s="29" t="s">
        <v>271</v>
      </c>
      <c r="O7" s="29"/>
      <c r="P7" s="39"/>
      <c r="Q7" s="13" t="s">
        <v>1853</v>
      </c>
      <c r="R7" s="66" t="s">
        <v>1691</v>
      </c>
      <c r="S7" s="13" t="s">
        <v>1692</v>
      </c>
      <c r="T7" s="13" t="s">
        <v>24</v>
      </c>
      <c r="U7" s="28"/>
      <c r="V7" s="28"/>
      <c r="W7" s="132"/>
    </row>
    <row r="8" spans="2:23" s="40" customFormat="1" ht="17.25" customHeight="1">
      <c r="B8" s="28">
        <v>2026</v>
      </c>
      <c r="C8" s="28">
        <v>4</v>
      </c>
      <c r="D8" s="28" t="s">
        <v>14</v>
      </c>
      <c r="E8" s="28" t="s">
        <v>1450</v>
      </c>
      <c r="F8" s="28" t="s">
        <v>50</v>
      </c>
      <c r="G8" s="28">
        <v>4323349901</v>
      </c>
      <c r="H8" s="28" t="s">
        <v>883</v>
      </c>
      <c r="I8" s="28" t="s">
        <v>884</v>
      </c>
      <c r="J8" s="29" t="s">
        <v>719</v>
      </c>
      <c r="K8" s="43">
        <v>11</v>
      </c>
      <c r="L8" s="29" t="s">
        <v>106</v>
      </c>
      <c r="M8" s="140">
        <v>503000000</v>
      </c>
      <c r="N8" s="29"/>
      <c r="O8" s="29"/>
      <c r="P8" s="29"/>
      <c r="Q8" s="28" t="s">
        <v>1854</v>
      </c>
      <c r="R8" s="28" t="s">
        <v>885</v>
      </c>
      <c r="S8" s="28" t="s">
        <v>886</v>
      </c>
      <c r="T8" s="28" t="s">
        <v>24</v>
      </c>
      <c r="U8" s="28"/>
      <c r="V8" s="28"/>
      <c r="W8" s="132"/>
    </row>
    <row r="9" spans="2:23" s="40" customFormat="1" ht="17.25" customHeight="1">
      <c r="B9" s="11">
        <v>2026</v>
      </c>
      <c r="C9" s="13">
        <v>5</v>
      </c>
      <c r="D9" s="13" t="s">
        <v>14</v>
      </c>
      <c r="E9" s="13" t="s">
        <v>1752</v>
      </c>
      <c r="F9" s="13" t="s">
        <v>51</v>
      </c>
      <c r="G9" s="13">
        <v>4111193802</v>
      </c>
      <c r="H9" s="13" t="s">
        <v>159</v>
      </c>
      <c r="I9" s="13" t="s">
        <v>228</v>
      </c>
      <c r="J9" s="62" t="s">
        <v>253</v>
      </c>
      <c r="K9" s="62">
        <v>8</v>
      </c>
      <c r="L9" s="62" t="s">
        <v>846</v>
      </c>
      <c r="M9" s="150">
        <v>110000000</v>
      </c>
      <c r="N9" s="62"/>
      <c r="O9" s="62"/>
      <c r="P9" s="62"/>
      <c r="Q9" s="11" t="s">
        <v>1697</v>
      </c>
      <c r="R9" s="11" t="s">
        <v>1703</v>
      </c>
      <c r="S9" s="11" t="s">
        <v>1753</v>
      </c>
      <c r="T9" s="13" t="s">
        <v>24</v>
      </c>
      <c r="U9" s="13"/>
      <c r="V9" s="13"/>
      <c r="W9" s="186"/>
    </row>
    <row r="10" spans="2:23" s="40" customFormat="1" ht="17.25" customHeight="1">
      <c r="B10" s="11">
        <v>2026</v>
      </c>
      <c r="C10" s="28">
        <v>4</v>
      </c>
      <c r="D10" s="28" t="s">
        <v>14</v>
      </c>
      <c r="E10" s="28" t="s">
        <v>1754</v>
      </c>
      <c r="F10" s="28" t="s">
        <v>110</v>
      </c>
      <c r="G10" s="28"/>
      <c r="H10" s="28" t="s">
        <v>1755</v>
      </c>
      <c r="I10" s="28" t="s">
        <v>1756</v>
      </c>
      <c r="J10" s="29" t="s">
        <v>1757</v>
      </c>
      <c r="K10" s="29">
        <v>1</v>
      </c>
      <c r="L10" s="29" t="s">
        <v>1758</v>
      </c>
      <c r="M10" s="140">
        <v>58152000</v>
      </c>
      <c r="N10" s="29"/>
      <c r="O10" s="29"/>
      <c r="P10" s="142" t="s">
        <v>271</v>
      </c>
      <c r="Q10" s="11" t="s">
        <v>1697</v>
      </c>
      <c r="R10" s="66" t="s">
        <v>1759</v>
      </c>
      <c r="S10" s="66" t="s">
        <v>1760</v>
      </c>
      <c r="T10" s="28" t="s">
        <v>24</v>
      </c>
      <c r="U10" s="28"/>
      <c r="V10" s="28"/>
      <c r="W10" s="186"/>
    </row>
    <row r="11" spans="2:23" s="40" customFormat="1" ht="17.25" customHeight="1">
      <c r="B11" s="11">
        <v>2026</v>
      </c>
      <c r="C11" s="13">
        <v>4</v>
      </c>
      <c r="D11" s="13" t="s">
        <v>14</v>
      </c>
      <c r="E11" s="13" t="s">
        <v>1761</v>
      </c>
      <c r="F11" s="13" t="s">
        <v>110</v>
      </c>
      <c r="G11" s="13">
        <v>4014210201</v>
      </c>
      <c r="H11" s="13" t="s">
        <v>1762</v>
      </c>
      <c r="I11" s="62" t="s">
        <v>1763</v>
      </c>
      <c r="J11" s="62" t="s">
        <v>1764</v>
      </c>
      <c r="K11" s="62">
        <v>498</v>
      </c>
      <c r="L11" s="62" t="s">
        <v>108</v>
      </c>
      <c r="M11" s="150">
        <v>117210000</v>
      </c>
      <c r="N11" s="62"/>
      <c r="O11" s="142" t="s">
        <v>271</v>
      </c>
      <c r="P11" s="62"/>
      <c r="Q11" s="66" t="s">
        <v>1765</v>
      </c>
      <c r="R11" s="11" t="s">
        <v>1766</v>
      </c>
      <c r="S11" s="13" t="s">
        <v>1767</v>
      </c>
      <c r="T11" s="13" t="s">
        <v>24</v>
      </c>
      <c r="U11" s="13"/>
      <c r="V11" s="13"/>
      <c r="W11" s="186"/>
    </row>
    <row r="12" spans="2:23" s="40" customFormat="1" ht="17.25" customHeight="1">
      <c r="B12" s="11">
        <v>2026</v>
      </c>
      <c r="C12" s="28">
        <v>6</v>
      </c>
      <c r="D12" s="28" t="s">
        <v>14</v>
      </c>
      <c r="E12" s="28" t="s">
        <v>1768</v>
      </c>
      <c r="F12" s="28" t="s">
        <v>110</v>
      </c>
      <c r="G12" s="28">
        <v>4015156601</v>
      </c>
      <c r="H12" s="28" t="s">
        <v>1769</v>
      </c>
      <c r="I12" s="29" t="s">
        <v>1770</v>
      </c>
      <c r="J12" s="29" t="s">
        <v>1764</v>
      </c>
      <c r="K12" s="29">
        <v>2</v>
      </c>
      <c r="L12" s="29" t="s">
        <v>106</v>
      </c>
      <c r="M12" s="140">
        <v>32468000</v>
      </c>
      <c r="N12" s="29"/>
      <c r="O12" s="142" t="s">
        <v>271</v>
      </c>
      <c r="P12" s="29"/>
      <c r="Q12" s="66" t="s">
        <v>1765</v>
      </c>
      <c r="R12" s="11" t="s">
        <v>1766</v>
      </c>
      <c r="S12" s="13" t="s">
        <v>1767</v>
      </c>
      <c r="T12" s="13" t="s">
        <v>24</v>
      </c>
      <c r="U12" s="28"/>
      <c r="V12" s="28"/>
      <c r="W12" s="186"/>
    </row>
    <row r="13" spans="2:23" s="40" customFormat="1" ht="17.25" customHeight="1">
      <c r="B13" s="11">
        <v>2026</v>
      </c>
      <c r="C13" s="28">
        <v>4</v>
      </c>
      <c r="D13" s="28" t="s">
        <v>15</v>
      </c>
      <c r="E13" s="28" t="s">
        <v>1771</v>
      </c>
      <c r="F13" s="28" t="s">
        <v>110</v>
      </c>
      <c r="G13" s="28">
        <v>3013150201</v>
      </c>
      <c r="H13" s="28" t="s">
        <v>727</v>
      </c>
      <c r="I13" s="29" t="s">
        <v>1772</v>
      </c>
      <c r="J13" s="29" t="s">
        <v>16</v>
      </c>
      <c r="K13" s="29">
        <v>4735</v>
      </c>
      <c r="L13" s="29" t="s">
        <v>121</v>
      </c>
      <c r="M13" s="140">
        <v>72445000</v>
      </c>
      <c r="N13" s="29"/>
      <c r="O13" s="142" t="s">
        <v>271</v>
      </c>
      <c r="P13" s="151"/>
      <c r="Q13" s="66" t="s">
        <v>1765</v>
      </c>
      <c r="R13" s="11" t="s">
        <v>1773</v>
      </c>
      <c r="S13" s="13" t="s">
        <v>1774</v>
      </c>
      <c r="T13" s="13" t="s">
        <v>24</v>
      </c>
      <c r="U13" s="28"/>
      <c r="V13" s="28"/>
      <c r="W13" s="186"/>
    </row>
    <row r="14" spans="2:23" s="40" customFormat="1" ht="17.25" customHeight="1">
      <c r="B14" s="11">
        <v>2026</v>
      </c>
      <c r="C14" s="28">
        <v>5</v>
      </c>
      <c r="D14" s="28" t="s">
        <v>14</v>
      </c>
      <c r="E14" s="28" t="s">
        <v>1775</v>
      </c>
      <c r="F14" s="28" t="s">
        <v>110</v>
      </c>
      <c r="G14" s="28">
        <v>3011159701</v>
      </c>
      <c r="H14" s="28" t="s">
        <v>132</v>
      </c>
      <c r="I14" s="29" t="s">
        <v>1776</v>
      </c>
      <c r="J14" s="29" t="s">
        <v>16</v>
      </c>
      <c r="K14" s="29">
        <v>413</v>
      </c>
      <c r="L14" s="29" t="s">
        <v>109</v>
      </c>
      <c r="M14" s="140">
        <v>43228000</v>
      </c>
      <c r="N14" s="29"/>
      <c r="O14" s="142" t="s">
        <v>271</v>
      </c>
      <c r="P14" s="29"/>
      <c r="Q14" s="66" t="s">
        <v>1765</v>
      </c>
      <c r="R14" s="11" t="s">
        <v>1773</v>
      </c>
      <c r="S14" s="13" t="s">
        <v>1774</v>
      </c>
      <c r="T14" s="13" t="s">
        <v>24</v>
      </c>
      <c r="U14" s="28"/>
      <c r="V14" s="28"/>
      <c r="W14" s="186"/>
    </row>
    <row r="15" spans="2:23" s="40" customFormat="1" ht="17.25" customHeight="1">
      <c r="B15" s="11">
        <v>2026</v>
      </c>
      <c r="C15" s="28">
        <v>5</v>
      </c>
      <c r="D15" s="28" t="s">
        <v>14</v>
      </c>
      <c r="E15" s="28" t="s">
        <v>1775</v>
      </c>
      <c r="F15" s="28" t="s">
        <v>110</v>
      </c>
      <c r="G15" s="28">
        <v>3011159701</v>
      </c>
      <c r="H15" s="28" t="s">
        <v>132</v>
      </c>
      <c r="I15" s="29" t="s">
        <v>1417</v>
      </c>
      <c r="J15" s="29" t="s">
        <v>16</v>
      </c>
      <c r="K15" s="29">
        <v>826</v>
      </c>
      <c r="L15" s="29" t="s">
        <v>109</v>
      </c>
      <c r="M15" s="140">
        <v>71396000</v>
      </c>
      <c r="N15" s="29"/>
      <c r="O15" s="142" t="s">
        <v>271</v>
      </c>
      <c r="P15" s="29"/>
      <c r="Q15" s="66" t="s">
        <v>1765</v>
      </c>
      <c r="R15" s="11" t="s">
        <v>1773</v>
      </c>
      <c r="S15" s="13" t="s">
        <v>1774</v>
      </c>
      <c r="T15" s="13" t="s">
        <v>24</v>
      </c>
      <c r="U15" s="28"/>
      <c r="V15" s="28"/>
      <c r="W15" s="186"/>
    </row>
    <row r="16" spans="2:23" s="40" customFormat="1" ht="17.25" customHeight="1">
      <c r="B16" s="11">
        <v>2026</v>
      </c>
      <c r="C16" s="28">
        <v>4</v>
      </c>
      <c r="D16" s="28" t="s">
        <v>14</v>
      </c>
      <c r="E16" s="28" t="s">
        <v>1777</v>
      </c>
      <c r="F16" s="28" t="s">
        <v>110</v>
      </c>
      <c r="G16" s="28">
        <v>3011150501</v>
      </c>
      <c r="H16" s="28" t="s">
        <v>102</v>
      </c>
      <c r="I16" s="29" t="s">
        <v>344</v>
      </c>
      <c r="J16" s="29" t="s">
        <v>16</v>
      </c>
      <c r="K16" s="29">
        <v>16</v>
      </c>
      <c r="L16" s="29" t="s">
        <v>103</v>
      </c>
      <c r="M16" s="140">
        <v>2164160</v>
      </c>
      <c r="N16" s="29"/>
      <c r="O16" s="142" t="s">
        <v>271</v>
      </c>
      <c r="P16" s="29"/>
      <c r="Q16" s="66" t="s">
        <v>1778</v>
      </c>
      <c r="R16" s="11" t="s">
        <v>683</v>
      </c>
      <c r="S16" s="13" t="s">
        <v>684</v>
      </c>
      <c r="T16" s="13" t="s">
        <v>24</v>
      </c>
      <c r="U16" s="28"/>
      <c r="V16" s="28"/>
      <c r="W16" s="186"/>
    </row>
    <row r="17" spans="2:44" s="40" customFormat="1" ht="17.25" customHeight="1">
      <c r="B17" s="11">
        <v>2026</v>
      </c>
      <c r="C17" s="28">
        <v>4</v>
      </c>
      <c r="D17" s="28" t="s">
        <v>14</v>
      </c>
      <c r="E17" s="28" t="s">
        <v>1777</v>
      </c>
      <c r="F17" s="28" t="s">
        <v>110</v>
      </c>
      <c r="G17" s="28">
        <v>3011150501</v>
      </c>
      <c r="H17" s="28" t="s">
        <v>102</v>
      </c>
      <c r="I17" s="29" t="s">
        <v>233</v>
      </c>
      <c r="J17" s="29" t="s">
        <v>16</v>
      </c>
      <c r="K17" s="29">
        <v>16</v>
      </c>
      <c r="L17" s="29" t="s">
        <v>103</v>
      </c>
      <c r="M17" s="140">
        <v>1809120</v>
      </c>
      <c r="N17" s="29"/>
      <c r="O17" s="142" t="s">
        <v>271</v>
      </c>
      <c r="P17" s="29"/>
      <c r="Q17" s="66" t="s">
        <v>1778</v>
      </c>
      <c r="R17" s="11" t="s">
        <v>683</v>
      </c>
      <c r="S17" s="13" t="s">
        <v>684</v>
      </c>
      <c r="T17" s="13" t="s">
        <v>24</v>
      </c>
      <c r="U17" s="28"/>
      <c r="V17" s="28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</row>
    <row r="18" spans="2:44" s="40" customFormat="1" ht="17.25" customHeight="1">
      <c r="B18" s="11">
        <v>2026</v>
      </c>
      <c r="C18" s="28">
        <v>4</v>
      </c>
      <c r="D18" s="28" t="s">
        <v>14</v>
      </c>
      <c r="E18" s="28" t="s">
        <v>1777</v>
      </c>
      <c r="F18" s="28" t="s">
        <v>110</v>
      </c>
      <c r="G18" s="28">
        <v>3011150501</v>
      </c>
      <c r="H18" s="28" t="s">
        <v>102</v>
      </c>
      <c r="I18" s="29" t="s">
        <v>232</v>
      </c>
      <c r="J18" s="29" t="s">
        <v>16</v>
      </c>
      <c r="K18" s="29">
        <v>3</v>
      </c>
      <c r="L18" s="29" t="s">
        <v>103</v>
      </c>
      <c r="M18" s="140">
        <v>326700</v>
      </c>
      <c r="N18" s="29"/>
      <c r="O18" s="142" t="s">
        <v>271</v>
      </c>
      <c r="P18" s="29"/>
      <c r="Q18" s="66" t="s">
        <v>1778</v>
      </c>
      <c r="R18" s="11" t="s">
        <v>683</v>
      </c>
      <c r="S18" s="13" t="s">
        <v>684</v>
      </c>
      <c r="T18" s="13" t="s">
        <v>24</v>
      </c>
      <c r="U18" s="28"/>
      <c r="V18" s="28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</row>
    <row r="19" spans="2:44" s="40" customFormat="1" ht="17.25" customHeight="1">
      <c r="B19" s="11">
        <v>2026</v>
      </c>
      <c r="C19" s="28">
        <v>4</v>
      </c>
      <c r="D19" s="28" t="s">
        <v>14</v>
      </c>
      <c r="E19" s="28" t="s">
        <v>1777</v>
      </c>
      <c r="F19" s="28" t="s">
        <v>110</v>
      </c>
      <c r="G19" s="28">
        <v>3015200101</v>
      </c>
      <c r="H19" s="28" t="s">
        <v>134</v>
      </c>
      <c r="I19" s="29" t="s">
        <v>1779</v>
      </c>
      <c r="J19" s="29" t="s">
        <v>16</v>
      </c>
      <c r="K19" s="29">
        <v>70</v>
      </c>
      <c r="L19" s="29" t="s">
        <v>120</v>
      </c>
      <c r="M19" s="140">
        <v>28000000</v>
      </c>
      <c r="N19" s="29"/>
      <c r="O19" s="142"/>
      <c r="P19" s="142" t="s">
        <v>271</v>
      </c>
      <c r="Q19" s="66" t="s">
        <v>1778</v>
      </c>
      <c r="R19" s="11" t="s">
        <v>683</v>
      </c>
      <c r="S19" s="13" t="s">
        <v>684</v>
      </c>
      <c r="T19" s="13" t="s">
        <v>24</v>
      </c>
      <c r="U19" s="28"/>
      <c r="V19" s="28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</row>
    <row r="20" spans="2:44" s="40" customFormat="1" ht="17.25" customHeight="1">
      <c r="B20" s="11">
        <v>2026</v>
      </c>
      <c r="C20" s="28">
        <v>5</v>
      </c>
      <c r="D20" s="28" t="s">
        <v>14</v>
      </c>
      <c r="E20" s="28" t="s">
        <v>1780</v>
      </c>
      <c r="F20" s="28" t="s">
        <v>110</v>
      </c>
      <c r="G20" s="28">
        <v>3011150501</v>
      </c>
      <c r="H20" s="28" t="s">
        <v>102</v>
      </c>
      <c r="I20" s="29" t="s">
        <v>344</v>
      </c>
      <c r="J20" s="29" t="s">
        <v>16</v>
      </c>
      <c r="K20" s="29">
        <v>38</v>
      </c>
      <c r="L20" s="29" t="s">
        <v>103</v>
      </c>
      <c r="M20" s="140">
        <v>4531000</v>
      </c>
      <c r="N20" s="29"/>
      <c r="O20" s="142" t="s">
        <v>271</v>
      </c>
      <c r="P20" s="29"/>
      <c r="Q20" s="66" t="s">
        <v>1778</v>
      </c>
      <c r="R20" s="11" t="s">
        <v>1716</v>
      </c>
      <c r="S20" s="13" t="s">
        <v>373</v>
      </c>
      <c r="T20" s="13" t="s">
        <v>24</v>
      </c>
      <c r="U20" s="28"/>
      <c r="V20" s="28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</row>
    <row r="21" spans="2:44" s="40" customFormat="1" ht="17.25" customHeight="1">
      <c r="B21" s="11">
        <v>2026</v>
      </c>
      <c r="C21" s="28">
        <v>5</v>
      </c>
      <c r="D21" s="28" t="s">
        <v>14</v>
      </c>
      <c r="E21" s="31" t="s">
        <v>1780</v>
      </c>
      <c r="F21" s="31" t="s">
        <v>110</v>
      </c>
      <c r="G21" s="31">
        <v>3010161901</v>
      </c>
      <c r="H21" s="31" t="s">
        <v>118</v>
      </c>
      <c r="I21" s="29" t="s">
        <v>235</v>
      </c>
      <c r="J21" s="29" t="s">
        <v>16</v>
      </c>
      <c r="K21" s="29">
        <v>1.843</v>
      </c>
      <c r="L21" s="29" t="s">
        <v>109</v>
      </c>
      <c r="M21" s="140">
        <v>1578000</v>
      </c>
      <c r="N21" s="29"/>
      <c r="O21" s="142" t="s">
        <v>271</v>
      </c>
      <c r="P21" s="29"/>
      <c r="Q21" s="66" t="s">
        <v>1778</v>
      </c>
      <c r="R21" s="11" t="s">
        <v>1716</v>
      </c>
      <c r="S21" s="13" t="s">
        <v>373</v>
      </c>
      <c r="T21" s="13" t="s">
        <v>24</v>
      </c>
      <c r="U21" s="28"/>
      <c r="V21" s="28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</row>
    <row r="22" spans="2:44" s="40" customFormat="1" ht="17.25" customHeight="1">
      <c r="B22" s="11">
        <v>2026</v>
      </c>
      <c r="C22" s="28">
        <v>5</v>
      </c>
      <c r="D22" s="28" t="s">
        <v>14</v>
      </c>
      <c r="E22" s="31" t="s">
        <v>1780</v>
      </c>
      <c r="F22" s="31" t="s">
        <v>110</v>
      </c>
      <c r="G22" s="31">
        <v>3010161901</v>
      </c>
      <c r="H22" s="31" t="s">
        <v>118</v>
      </c>
      <c r="I22" s="29" t="s">
        <v>757</v>
      </c>
      <c r="J22" s="29" t="s">
        <v>16</v>
      </c>
      <c r="K22" s="29">
        <v>1.073</v>
      </c>
      <c r="L22" s="29" t="s">
        <v>109</v>
      </c>
      <c r="M22" s="140">
        <v>1625000</v>
      </c>
      <c r="N22" s="29"/>
      <c r="O22" s="142" t="s">
        <v>271</v>
      </c>
      <c r="P22" s="29"/>
      <c r="Q22" s="66" t="s">
        <v>1778</v>
      </c>
      <c r="R22" s="11" t="s">
        <v>1716</v>
      </c>
      <c r="S22" s="13" t="s">
        <v>373</v>
      </c>
      <c r="T22" s="13" t="s">
        <v>24</v>
      </c>
      <c r="U22" s="28"/>
      <c r="V22" s="28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</row>
    <row r="23" spans="2:44" s="40" customFormat="1" ht="17.25" customHeight="1">
      <c r="B23" s="11">
        <v>2026</v>
      </c>
      <c r="C23" s="28">
        <v>4</v>
      </c>
      <c r="D23" s="28" t="s">
        <v>14</v>
      </c>
      <c r="E23" s="31" t="s">
        <v>1781</v>
      </c>
      <c r="F23" s="31" t="s">
        <v>110</v>
      </c>
      <c r="G23" s="31">
        <v>4014178203</v>
      </c>
      <c r="H23" s="31" t="s">
        <v>741</v>
      </c>
      <c r="I23" s="29" t="s">
        <v>1274</v>
      </c>
      <c r="J23" s="29" t="s">
        <v>16</v>
      </c>
      <c r="K23" s="29">
        <v>238</v>
      </c>
      <c r="L23" s="29" t="s">
        <v>108</v>
      </c>
      <c r="M23" s="140">
        <v>35105000</v>
      </c>
      <c r="N23" s="29"/>
      <c r="O23" s="142" t="s">
        <v>271</v>
      </c>
      <c r="P23" s="29"/>
      <c r="Q23" s="66" t="s">
        <v>1778</v>
      </c>
      <c r="R23" s="11" t="s">
        <v>683</v>
      </c>
      <c r="S23" s="13" t="s">
        <v>684</v>
      </c>
      <c r="T23" s="13" t="s">
        <v>24</v>
      </c>
      <c r="U23" s="28"/>
      <c r="V23" s="28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</row>
    <row r="24" spans="2:44" s="187" customFormat="1" ht="17.25" customHeight="1">
      <c r="B24" s="129">
        <v>2026</v>
      </c>
      <c r="C24" s="31">
        <v>4</v>
      </c>
      <c r="D24" s="31" t="s">
        <v>14</v>
      </c>
      <c r="E24" s="31" t="s">
        <v>1782</v>
      </c>
      <c r="F24" s="31" t="s">
        <v>51</v>
      </c>
      <c r="G24" s="31">
        <v>2410165301</v>
      </c>
      <c r="H24" s="31" t="s">
        <v>819</v>
      </c>
      <c r="I24" s="33" t="s">
        <v>1783</v>
      </c>
      <c r="J24" s="33" t="s">
        <v>260</v>
      </c>
      <c r="K24" s="33">
        <v>1</v>
      </c>
      <c r="L24" s="33" t="s">
        <v>106</v>
      </c>
      <c r="M24" s="272">
        <v>48418000</v>
      </c>
      <c r="N24" s="33"/>
      <c r="O24" s="188"/>
      <c r="P24" s="33"/>
      <c r="Q24" s="177" t="s">
        <v>1784</v>
      </c>
      <c r="R24" s="129" t="s">
        <v>1785</v>
      </c>
      <c r="S24" s="147" t="s">
        <v>1786</v>
      </c>
      <c r="T24" s="147" t="s">
        <v>24</v>
      </c>
      <c r="U24" s="31"/>
      <c r="V24" s="31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</row>
    <row r="25" spans="2:44" s="187" customFormat="1" ht="17.25" customHeight="1">
      <c r="B25" s="129">
        <v>2026</v>
      </c>
      <c r="C25" s="31">
        <v>5</v>
      </c>
      <c r="D25" s="31" t="s">
        <v>14</v>
      </c>
      <c r="E25" s="31" t="s">
        <v>1787</v>
      </c>
      <c r="F25" s="31" t="s">
        <v>52</v>
      </c>
      <c r="G25" s="31">
        <v>3912110301</v>
      </c>
      <c r="H25" s="31" t="s">
        <v>114</v>
      </c>
      <c r="I25" s="33" t="s">
        <v>1788</v>
      </c>
      <c r="J25" s="33" t="s">
        <v>37</v>
      </c>
      <c r="K25" s="33">
        <v>3</v>
      </c>
      <c r="L25" s="33" t="s">
        <v>285</v>
      </c>
      <c r="M25" s="272">
        <v>128873000</v>
      </c>
      <c r="N25" s="33"/>
      <c r="O25" s="188"/>
      <c r="P25" s="33"/>
      <c r="Q25" s="177" t="s">
        <v>1784</v>
      </c>
      <c r="R25" s="129" t="s">
        <v>1785</v>
      </c>
      <c r="S25" s="147" t="s">
        <v>1786</v>
      </c>
      <c r="T25" s="147" t="s">
        <v>24</v>
      </c>
      <c r="U25" s="31"/>
      <c r="V25" s="31" t="s">
        <v>1789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</row>
    <row r="26" spans="2:44" s="187" customFormat="1" ht="17.25" customHeight="1">
      <c r="B26" s="129">
        <v>2026</v>
      </c>
      <c r="C26" s="31">
        <v>5</v>
      </c>
      <c r="D26" s="31" t="s">
        <v>14</v>
      </c>
      <c r="E26" s="31" t="s">
        <v>1790</v>
      </c>
      <c r="F26" s="31" t="s">
        <v>51</v>
      </c>
      <c r="G26" s="31">
        <v>3912118901</v>
      </c>
      <c r="H26" s="31" t="s">
        <v>1458</v>
      </c>
      <c r="I26" s="33" t="s">
        <v>1791</v>
      </c>
      <c r="J26" s="33" t="s">
        <v>37</v>
      </c>
      <c r="K26" s="33">
        <v>1</v>
      </c>
      <c r="L26" s="33" t="s">
        <v>100</v>
      </c>
      <c r="M26" s="272">
        <v>199071000</v>
      </c>
      <c r="N26" s="33"/>
      <c r="O26" s="188"/>
      <c r="P26" s="33"/>
      <c r="Q26" s="177" t="s">
        <v>1784</v>
      </c>
      <c r="R26" s="129" t="s">
        <v>1785</v>
      </c>
      <c r="S26" s="147" t="s">
        <v>1786</v>
      </c>
      <c r="T26" s="147" t="s">
        <v>24</v>
      </c>
      <c r="U26" s="31"/>
      <c r="V26" s="31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</row>
    <row r="27" spans="2:44" s="40" customFormat="1" ht="17.25" customHeight="1">
      <c r="B27" s="11">
        <v>2026</v>
      </c>
      <c r="C27" s="28">
        <v>5</v>
      </c>
      <c r="D27" s="28" t="s">
        <v>14</v>
      </c>
      <c r="E27" s="31" t="s">
        <v>1792</v>
      </c>
      <c r="F27" s="31" t="s">
        <v>110</v>
      </c>
      <c r="G27" s="31">
        <v>3011150501</v>
      </c>
      <c r="H27" s="31" t="s">
        <v>102</v>
      </c>
      <c r="I27" s="29" t="s">
        <v>243</v>
      </c>
      <c r="J27" s="29" t="s">
        <v>17</v>
      </c>
      <c r="K27" s="29">
        <v>101</v>
      </c>
      <c r="L27" s="29" t="s">
        <v>286</v>
      </c>
      <c r="M27" s="140">
        <v>11685700</v>
      </c>
      <c r="N27" s="29"/>
      <c r="O27" s="142" t="s">
        <v>271</v>
      </c>
      <c r="P27" s="29"/>
      <c r="Q27" s="66" t="s">
        <v>1784</v>
      </c>
      <c r="R27" s="11" t="s">
        <v>1785</v>
      </c>
      <c r="S27" s="13" t="s">
        <v>1786</v>
      </c>
      <c r="T27" s="13" t="s">
        <v>24</v>
      </c>
      <c r="U27" s="28"/>
      <c r="V27" s="28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</row>
    <row r="28" spans="2:44" s="40" customFormat="1" ht="17.25" customHeight="1">
      <c r="B28" s="11">
        <v>2026</v>
      </c>
      <c r="C28" s="28">
        <v>5</v>
      </c>
      <c r="D28" s="28" t="s">
        <v>14</v>
      </c>
      <c r="E28" s="31" t="s">
        <v>1792</v>
      </c>
      <c r="F28" s="31" t="s">
        <v>110</v>
      </c>
      <c r="G28" s="31">
        <v>3010161901</v>
      </c>
      <c r="H28" s="31" t="s">
        <v>118</v>
      </c>
      <c r="I28" s="29" t="s">
        <v>1793</v>
      </c>
      <c r="J28" s="29" t="s">
        <v>17</v>
      </c>
      <c r="K28" s="29">
        <v>11</v>
      </c>
      <c r="L28" s="29" t="s">
        <v>123</v>
      </c>
      <c r="M28" s="140">
        <v>17100000</v>
      </c>
      <c r="N28" s="29"/>
      <c r="O28" s="142" t="s">
        <v>271</v>
      </c>
      <c r="P28" s="29"/>
      <c r="Q28" s="66" t="s">
        <v>1784</v>
      </c>
      <c r="R28" s="11" t="s">
        <v>1785</v>
      </c>
      <c r="S28" s="13" t="s">
        <v>1786</v>
      </c>
      <c r="T28" s="13" t="s">
        <v>24</v>
      </c>
      <c r="U28" s="28"/>
      <c r="V28" s="28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</row>
    <row r="29" spans="2:44" s="40" customFormat="1" ht="17.25" customHeight="1">
      <c r="B29" s="11">
        <v>2026</v>
      </c>
      <c r="C29" s="28">
        <v>5</v>
      </c>
      <c r="D29" s="28" t="s">
        <v>14</v>
      </c>
      <c r="E29" s="31" t="s">
        <v>1792</v>
      </c>
      <c r="F29" s="31" t="s">
        <v>110</v>
      </c>
      <c r="G29" s="31">
        <v>3015200102</v>
      </c>
      <c r="H29" s="31" t="s">
        <v>141</v>
      </c>
      <c r="I29" s="29" t="s">
        <v>1794</v>
      </c>
      <c r="J29" s="29" t="s">
        <v>16</v>
      </c>
      <c r="K29" s="29">
        <v>76</v>
      </c>
      <c r="L29" s="29" t="s">
        <v>120</v>
      </c>
      <c r="M29" s="140">
        <v>12920000</v>
      </c>
      <c r="N29" s="29"/>
      <c r="O29" s="142" t="s">
        <v>271</v>
      </c>
      <c r="P29" s="29"/>
      <c r="Q29" s="66" t="s">
        <v>1784</v>
      </c>
      <c r="R29" s="11" t="s">
        <v>1785</v>
      </c>
      <c r="S29" s="13" t="s">
        <v>1786</v>
      </c>
      <c r="T29" s="13" t="s">
        <v>24</v>
      </c>
      <c r="U29" s="28"/>
      <c r="V29" s="28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</row>
    <row r="30" spans="2:44" s="40" customFormat="1" ht="17.25" customHeight="1">
      <c r="B30" s="11">
        <v>2026</v>
      </c>
      <c r="C30" s="13">
        <v>6</v>
      </c>
      <c r="D30" s="13" t="s">
        <v>14</v>
      </c>
      <c r="E30" s="13" t="s">
        <v>1795</v>
      </c>
      <c r="F30" s="13" t="s">
        <v>110</v>
      </c>
      <c r="G30" s="13">
        <v>3020179401</v>
      </c>
      <c r="H30" s="13" t="s">
        <v>1796</v>
      </c>
      <c r="I30" s="13" t="s">
        <v>1797</v>
      </c>
      <c r="J30" s="62" t="s">
        <v>1798</v>
      </c>
      <c r="K30" s="62">
        <v>1792</v>
      </c>
      <c r="L30" s="62" t="s">
        <v>1799</v>
      </c>
      <c r="M30" s="150">
        <v>221580000</v>
      </c>
      <c r="N30" s="62"/>
      <c r="O30" s="62"/>
      <c r="P30" s="142" t="s">
        <v>271</v>
      </c>
      <c r="Q30" s="11" t="s">
        <v>1726</v>
      </c>
      <c r="R30" s="11" t="s">
        <v>1750</v>
      </c>
      <c r="S30" s="11" t="s">
        <v>1751</v>
      </c>
      <c r="T30" s="13" t="s">
        <v>24</v>
      </c>
      <c r="U30" s="13"/>
      <c r="V30" s="13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</row>
    <row r="31" spans="2:44" s="40" customFormat="1" ht="17.25" customHeight="1">
      <c r="B31" s="11">
        <v>2026</v>
      </c>
      <c r="C31" s="28">
        <v>6</v>
      </c>
      <c r="D31" s="28" t="s">
        <v>14</v>
      </c>
      <c r="E31" s="28" t="s">
        <v>1229</v>
      </c>
      <c r="F31" s="28" t="s">
        <v>110</v>
      </c>
      <c r="G31" s="13">
        <v>3010161901</v>
      </c>
      <c r="H31" s="28" t="s">
        <v>1800</v>
      </c>
      <c r="I31" s="28" t="s">
        <v>1801</v>
      </c>
      <c r="J31" s="29" t="s">
        <v>1798</v>
      </c>
      <c r="K31" s="29">
        <v>69</v>
      </c>
      <c r="L31" s="29" t="s">
        <v>1802</v>
      </c>
      <c r="M31" s="140">
        <v>59725000</v>
      </c>
      <c r="N31" s="29"/>
      <c r="O31" s="29"/>
      <c r="P31" s="142" t="s">
        <v>271</v>
      </c>
      <c r="Q31" s="66" t="s">
        <v>1726</v>
      </c>
      <c r="R31" s="66" t="s">
        <v>1750</v>
      </c>
      <c r="S31" s="66" t="s">
        <v>1803</v>
      </c>
      <c r="T31" s="28" t="s">
        <v>24</v>
      </c>
      <c r="U31" s="28"/>
      <c r="V31" s="28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</row>
    <row r="32" spans="2:44" s="187" customFormat="1" ht="17.25" customHeight="1">
      <c r="B32" s="129">
        <v>2026</v>
      </c>
      <c r="C32" s="31">
        <v>6</v>
      </c>
      <c r="D32" s="31" t="s">
        <v>14</v>
      </c>
      <c r="E32" s="31" t="s">
        <v>1229</v>
      </c>
      <c r="F32" s="31" t="s">
        <v>110</v>
      </c>
      <c r="G32" s="147">
        <v>4014178203</v>
      </c>
      <c r="H32" s="31" t="s">
        <v>1804</v>
      </c>
      <c r="I32" s="31" t="s">
        <v>1805</v>
      </c>
      <c r="J32" s="33" t="s">
        <v>1798</v>
      </c>
      <c r="K32" s="33">
        <v>452</v>
      </c>
      <c r="L32" s="33" t="s">
        <v>1806</v>
      </c>
      <c r="M32" s="272">
        <v>137553000</v>
      </c>
      <c r="N32" s="33"/>
      <c r="O32" s="188" t="s">
        <v>271</v>
      </c>
      <c r="P32" s="33"/>
      <c r="Q32" s="177" t="s">
        <v>1726</v>
      </c>
      <c r="R32" s="177" t="s">
        <v>1750</v>
      </c>
      <c r="S32" s="177" t="s">
        <v>1803</v>
      </c>
      <c r="T32" s="31" t="s">
        <v>24</v>
      </c>
      <c r="U32" s="31"/>
      <c r="V32" s="31" t="s">
        <v>79</v>
      </c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</row>
    <row r="33" spans="2:44" s="40" customFormat="1" ht="17.25" customHeight="1">
      <c r="B33" s="28">
        <v>2026</v>
      </c>
      <c r="C33" s="28">
        <v>5</v>
      </c>
      <c r="D33" s="28" t="s">
        <v>14</v>
      </c>
      <c r="E33" s="28" t="s">
        <v>1209</v>
      </c>
      <c r="F33" s="31" t="s">
        <v>110</v>
      </c>
      <c r="G33" s="28">
        <v>3012999902</v>
      </c>
      <c r="H33" s="28" t="s">
        <v>1272</v>
      </c>
      <c r="I33" s="28" t="s">
        <v>1309</v>
      </c>
      <c r="J33" s="29" t="s">
        <v>1310</v>
      </c>
      <c r="K33" s="43">
        <v>1</v>
      </c>
      <c r="L33" s="29" t="s">
        <v>1311</v>
      </c>
      <c r="M33" s="140">
        <v>43480000</v>
      </c>
      <c r="N33" s="29"/>
      <c r="O33" s="142" t="s">
        <v>271</v>
      </c>
      <c r="P33" s="29"/>
      <c r="Q33" s="28" t="s">
        <v>385</v>
      </c>
      <c r="R33" s="28" t="s">
        <v>1807</v>
      </c>
      <c r="S33" s="28" t="s">
        <v>494</v>
      </c>
      <c r="T33" s="28" t="s">
        <v>24</v>
      </c>
      <c r="U33" s="28"/>
      <c r="V33" s="28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</row>
    <row r="34" spans="2:44" s="40" customFormat="1" ht="17.25" customHeight="1">
      <c r="B34" s="28">
        <v>2026</v>
      </c>
      <c r="C34" s="28">
        <v>5</v>
      </c>
      <c r="D34" s="28" t="s">
        <v>14</v>
      </c>
      <c r="E34" s="28" t="s">
        <v>1209</v>
      </c>
      <c r="F34" s="28" t="s">
        <v>110</v>
      </c>
      <c r="G34" s="28">
        <v>4924151101</v>
      </c>
      <c r="H34" s="28" t="s">
        <v>150</v>
      </c>
      <c r="I34" s="28" t="s">
        <v>1312</v>
      </c>
      <c r="J34" s="29" t="s">
        <v>1310</v>
      </c>
      <c r="K34" s="43">
        <v>2</v>
      </c>
      <c r="L34" s="29" t="s">
        <v>1313</v>
      </c>
      <c r="M34" s="140">
        <v>16456000</v>
      </c>
      <c r="N34" s="29"/>
      <c r="O34" s="142" t="s">
        <v>271</v>
      </c>
      <c r="P34" s="29"/>
      <c r="Q34" s="28" t="s">
        <v>385</v>
      </c>
      <c r="R34" s="28" t="s">
        <v>1807</v>
      </c>
      <c r="S34" s="28" t="s">
        <v>494</v>
      </c>
      <c r="T34" s="28" t="s">
        <v>24</v>
      </c>
      <c r="U34" s="28"/>
      <c r="V34" s="28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</row>
    <row r="35" spans="2:44" s="40" customFormat="1" ht="17.25" customHeight="1">
      <c r="B35" s="28">
        <v>2026</v>
      </c>
      <c r="C35" s="28">
        <v>5</v>
      </c>
      <c r="D35" s="28" t="s">
        <v>14</v>
      </c>
      <c r="E35" s="28" t="s">
        <v>1209</v>
      </c>
      <c r="F35" s="28" t="s">
        <v>110</v>
      </c>
      <c r="G35" s="28">
        <v>4924159701</v>
      </c>
      <c r="H35" s="28" t="s">
        <v>1314</v>
      </c>
      <c r="I35" s="28" t="s">
        <v>1315</v>
      </c>
      <c r="J35" s="29" t="s">
        <v>1310</v>
      </c>
      <c r="K35" s="43">
        <v>1</v>
      </c>
      <c r="L35" s="29" t="s">
        <v>1313</v>
      </c>
      <c r="M35" s="140">
        <v>93093000</v>
      </c>
      <c r="N35" s="29"/>
      <c r="O35" s="142" t="s">
        <v>271</v>
      </c>
      <c r="P35" s="29"/>
      <c r="Q35" s="28" t="s">
        <v>385</v>
      </c>
      <c r="R35" s="28" t="s">
        <v>1807</v>
      </c>
      <c r="S35" s="28" t="s">
        <v>494</v>
      </c>
      <c r="T35" s="28" t="s">
        <v>24</v>
      </c>
      <c r="U35" s="28"/>
      <c r="V35" s="28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</row>
    <row r="36" spans="2:44" s="40" customFormat="1" ht="17.25" customHeight="1">
      <c r="B36" s="28">
        <v>2026</v>
      </c>
      <c r="C36" s="28">
        <v>5</v>
      </c>
      <c r="D36" s="28" t="s">
        <v>14</v>
      </c>
      <c r="E36" s="28" t="s">
        <v>1209</v>
      </c>
      <c r="F36" s="28" t="s">
        <v>110</v>
      </c>
      <c r="G36" s="28">
        <v>3023170102</v>
      </c>
      <c r="H36" s="28" t="s">
        <v>1316</v>
      </c>
      <c r="I36" s="28" t="s">
        <v>1317</v>
      </c>
      <c r="J36" s="29" t="s">
        <v>1310</v>
      </c>
      <c r="K36" s="43">
        <v>1</v>
      </c>
      <c r="L36" s="29" t="s">
        <v>1313</v>
      </c>
      <c r="M36" s="140">
        <v>166000000</v>
      </c>
      <c r="N36" s="29"/>
      <c r="O36" s="142" t="s">
        <v>271</v>
      </c>
      <c r="P36" s="29"/>
      <c r="Q36" s="28" t="s">
        <v>385</v>
      </c>
      <c r="R36" s="28" t="s">
        <v>1807</v>
      </c>
      <c r="S36" s="28" t="s">
        <v>494</v>
      </c>
      <c r="T36" s="28" t="s">
        <v>24</v>
      </c>
      <c r="U36" s="28"/>
      <c r="V36" s="28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</row>
    <row r="37" spans="2:44" s="40" customFormat="1" ht="17.25" customHeight="1">
      <c r="B37" s="28">
        <v>2026</v>
      </c>
      <c r="C37" s="28">
        <v>5</v>
      </c>
      <c r="D37" s="28" t="s">
        <v>14</v>
      </c>
      <c r="E37" s="28" t="s">
        <v>1209</v>
      </c>
      <c r="F37" s="28" t="s">
        <v>110</v>
      </c>
      <c r="G37" s="28">
        <v>3015200101</v>
      </c>
      <c r="H37" s="28" t="s">
        <v>1318</v>
      </c>
      <c r="I37" s="28" t="s">
        <v>1319</v>
      </c>
      <c r="J37" s="29" t="s">
        <v>1310</v>
      </c>
      <c r="K37" s="43">
        <v>54</v>
      </c>
      <c r="L37" s="29" t="s">
        <v>1320</v>
      </c>
      <c r="M37" s="140">
        <v>16840000</v>
      </c>
      <c r="N37" s="29"/>
      <c r="O37" s="142" t="s">
        <v>271</v>
      </c>
      <c r="P37" s="29"/>
      <c r="Q37" s="28" t="s">
        <v>385</v>
      </c>
      <c r="R37" s="28" t="s">
        <v>1807</v>
      </c>
      <c r="S37" s="28" t="s">
        <v>494</v>
      </c>
      <c r="T37" s="28" t="s">
        <v>24</v>
      </c>
      <c r="U37" s="28"/>
      <c r="V37" s="28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</row>
    <row r="38" spans="2:44" s="40" customFormat="1" ht="17.25" customHeight="1">
      <c r="B38" s="11">
        <v>2026</v>
      </c>
      <c r="C38" s="13">
        <v>6</v>
      </c>
      <c r="D38" s="13" t="s">
        <v>14</v>
      </c>
      <c r="E38" s="13" t="s">
        <v>1808</v>
      </c>
      <c r="F38" s="13" t="s">
        <v>61</v>
      </c>
      <c r="G38" s="13">
        <v>4515150303</v>
      </c>
      <c r="H38" s="13" t="s">
        <v>1809</v>
      </c>
      <c r="I38" s="13" t="s">
        <v>1810</v>
      </c>
      <c r="J38" s="62" t="s">
        <v>1811</v>
      </c>
      <c r="K38" s="62">
        <v>1</v>
      </c>
      <c r="L38" s="62" t="s">
        <v>1812</v>
      </c>
      <c r="M38" s="150">
        <v>23066800</v>
      </c>
      <c r="N38" s="62"/>
      <c r="O38" s="62"/>
      <c r="P38" s="62"/>
      <c r="Q38" s="11" t="s">
        <v>1740</v>
      </c>
      <c r="R38" s="11" t="s">
        <v>1813</v>
      </c>
      <c r="S38" s="11" t="s">
        <v>1814</v>
      </c>
      <c r="T38" s="13" t="s">
        <v>32</v>
      </c>
      <c r="U38" s="13"/>
      <c r="V38" s="28" t="s">
        <v>79</v>
      </c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</row>
    <row r="39" spans="2:44" s="40" customFormat="1" ht="17.25" customHeight="1">
      <c r="B39" s="11">
        <v>2026</v>
      </c>
      <c r="C39" s="28">
        <v>6</v>
      </c>
      <c r="D39" s="28" t="s">
        <v>14</v>
      </c>
      <c r="E39" s="13" t="s">
        <v>1815</v>
      </c>
      <c r="F39" s="28" t="s">
        <v>61</v>
      </c>
      <c r="G39" s="28">
        <v>2410165301</v>
      </c>
      <c r="H39" s="28" t="s">
        <v>1816</v>
      </c>
      <c r="I39" s="28" t="s">
        <v>1817</v>
      </c>
      <c r="J39" s="29" t="s">
        <v>1811</v>
      </c>
      <c r="K39" s="29">
        <v>1</v>
      </c>
      <c r="L39" s="29" t="s">
        <v>1812</v>
      </c>
      <c r="M39" s="140">
        <v>55000000</v>
      </c>
      <c r="N39" s="29"/>
      <c r="O39" s="29"/>
      <c r="P39" s="29"/>
      <c r="Q39" s="11" t="s">
        <v>1740</v>
      </c>
      <c r="R39" s="66" t="s">
        <v>1813</v>
      </c>
      <c r="S39" s="66" t="s">
        <v>1814</v>
      </c>
      <c r="T39" s="28" t="s">
        <v>32</v>
      </c>
      <c r="U39" s="28"/>
      <c r="V39" s="28" t="s">
        <v>79</v>
      </c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</row>
    <row r="40" spans="2:44" s="40" customFormat="1" ht="17.25" customHeight="1">
      <c r="B40" s="11">
        <v>2026</v>
      </c>
      <c r="C40" s="28">
        <v>5</v>
      </c>
      <c r="D40" s="28" t="s">
        <v>14</v>
      </c>
      <c r="E40" s="28" t="s">
        <v>1818</v>
      </c>
      <c r="F40" s="28" t="s">
        <v>110</v>
      </c>
      <c r="G40" s="28">
        <v>3012179301</v>
      </c>
      <c r="H40" s="28" t="s">
        <v>1819</v>
      </c>
      <c r="I40" s="28" t="s">
        <v>1820</v>
      </c>
      <c r="J40" s="29"/>
      <c r="K40" s="29"/>
      <c r="L40" s="29"/>
      <c r="M40" s="140">
        <v>30000000</v>
      </c>
      <c r="N40" s="29"/>
      <c r="O40" s="142" t="s">
        <v>271</v>
      </c>
      <c r="P40" s="29"/>
      <c r="Q40" s="66" t="s">
        <v>1740</v>
      </c>
      <c r="R40" s="66" t="s">
        <v>1744</v>
      </c>
      <c r="S40" s="66" t="s">
        <v>1745</v>
      </c>
      <c r="T40" s="28" t="s">
        <v>24</v>
      </c>
      <c r="U40" s="28"/>
      <c r="V40" s="28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</row>
    <row r="41" spans="2:44" s="40" customFormat="1" ht="17.25" customHeight="1">
      <c r="B41" s="11">
        <v>2026</v>
      </c>
      <c r="C41" s="28">
        <v>5</v>
      </c>
      <c r="D41" s="28" t="s">
        <v>14</v>
      </c>
      <c r="E41" s="28" t="s">
        <v>1821</v>
      </c>
      <c r="F41" s="28" t="s">
        <v>52</v>
      </c>
      <c r="G41" s="28"/>
      <c r="H41" s="28" t="s">
        <v>1822</v>
      </c>
      <c r="I41" s="28"/>
      <c r="J41" s="29"/>
      <c r="K41" s="29"/>
      <c r="L41" s="29"/>
      <c r="M41" s="140">
        <v>20000000</v>
      </c>
      <c r="N41" s="29"/>
      <c r="O41" s="29"/>
      <c r="P41" s="29"/>
      <c r="Q41" s="66" t="s">
        <v>1740</v>
      </c>
      <c r="R41" s="66" t="s">
        <v>1744</v>
      </c>
      <c r="S41" s="66" t="s">
        <v>1745</v>
      </c>
      <c r="T41" s="28" t="s">
        <v>24</v>
      </c>
      <c r="U41" s="28"/>
      <c r="V41" s="28" t="s">
        <v>63</v>
      </c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</row>
    <row r="42" spans="2:44" s="40" customFormat="1" ht="17.25" customHeight="1">
      <c r="B42" s="11">
        <v>2026</v>
      </c>
      <c r="C42" s="28">
        <v>6</v>
      </c>
      <c r="D42" s="28" t="s">
        <v>14</v>
      </c>
      <c r="E42" s="28" t="s">
        <v>1823</v>
      </c>
      <c r="F42" s="28" t="s">
        <v>110</v>
      </c>
      <c r="G42" s="28">
        <v>4617162201</v>
      </c>
      <c r="H42" s="28" t="s">
        <v>1824</v>
      </c>
      <c r="I42" s="28" t="s">
        <v>1825</v>
      </c>
      <c r="J42" s="29"/>
      <c r="K42" s="29">
        <v>4</v>
      </c>
      <c r="L42" s="29" t="s">
        <v>1826</v>
      </c>
      <c r="M42" s="140">
        <v>21295000</v>
      </c>
      <c r="N42" s="29"/>
      <c r="O42" s="142" t="s">
        <v>271</v>
      </c>
      <c r="P42" s="29"/>
      <c r="Q42" s="66" t="s">
        <v>1740</v>
      </c>
      <c r="R42" s="66" t="s">
        <v>1744</v>
      </c>
      <c r="S42" s="66" t="s">
        <v>1745</v>
      </c>
      <c r="T42" s="28" t="s">
        <v>24</v>
      </c>
      <c r="U42" s="28"/>
      <c r="V42" s="28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</row>
    <row r="43" spans="2:44" s="40" customFormat="1" ht="17.25" customHeight="1">
      <c r="B43" s="11">
        <v>2026</v>
      </c>
      <c r="C43" s="28">
        <v>4</v>
      </c>
      <c r="D43" s="28" t="s">
        <v>14</v>
      </c>
      <c r="E43" s="28" t="s">
        <v>871</v>
      </c>
      <c r="F43" s="28" t="s">
        <v>110</v>
      </c>
      <c r="G43" s="28">
        <v>3011150501</v>
      </c>
      <c r="H43" s="28" t="s">
        <v>102</v>
      </c>
      <c r="I43" s="28" t="s">
        <v>241</v>
      </c>
      <c r="J43" s="29" t="s">
        <v>282</v>
      </c>
      <c r="K43" s="43">
        <v>1900</v>
      </c>
      <c r="L43" s="29" t="s">
        <v>103</v>
      </c>
      <c r="M43" s="140">
        <v>200000000</v>
      </c>
      <c r="N43" s="29"/>
      <c r="O43" s="142" t="s">
        <v>271</v>
      </c>
      <c r="P43" s="29"/>
      <c r="Q43" s="66" t="s">
        <v>1726</v>
      </c>
      <c r="R43" s="28" t="s">
        <v>680</v>
      </c>
      <c r="S43" s="28" t="s">
        <v>681</v>
      </c>
      <c r="T43" s="28" t="s">
        <v>24</v>
      </c>
      <c r="U43" s="28"/>
      <c r="V43" s="28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</row>
    <row r="44" spans="2:44" s="40" customFormat="1" ht="17.25" customHeight="1">
      <c r="B44" s="11">
        <v>2026</v>
      </c>
      <c r="C44" s="13">
        <v>4</v>
      </c>
      <c r="D44" s="13" t="s">
        <v>15</v>
      </c>
      <c r="E44" s="13" t="s">
        <v>1907</v>
      </c>
      <c r="F44" s="13" t="s">
        <v>110</v>
      </c>
      <c r="G44" s="13">
        <v>5512171801</v>
      </c>
      <c r="H44" s="13" t="s">
        <v>1908</v>
      </c>
      <c r="I44" s="13" t="s">
        <v>1909</v>
      </c>
      <c r="J44" s="62" t="s">
        <v>1910</v>
      </c>
      <c r="K44" s="62">
        <v>2</v>
      </c>
      <c r="L44" s="62" t="s">
        <v>1911</v>
      </c>
      <c r="M44" s="273">
        <v>13800000</v>
      </c>
      <c r="N44" s="62"/>
      <c r="O44" s="142" t="s">
        <v>271</v>
      </c>
      <c r="P44" s="62"/>
      <c r="Q44" s="11" t="s">
        <v>1913</v>
      </c>
      <c r="R44" s="11" t="s">
        <v>1914</v>
      </c>
      <c r="S44" s="11" t="s">
        <v>1915</v>
      </c>
      <c r="T44" s="13" t="s">
        <v>24</v>
      </c>
      <c r="U44" s="190"/>
      <c r="V44" s="190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</row>
    <row r="45" spans="2:44" s="40" customFormat="1" ht="17.25" customHeight="1">
      <c r="B45" s="11">
        <v>2026</v>
      </c>
      <c r="C45" s="13">
        <v>4</v>
      </c>
      <c r="D45" s="13" t="s">
        <v>15</v>
      </c>
      <c r="E45" s="13" t="s">
        <v>1907</v>
      </c>
      <c r="F45" s="13" t="s">
        <v>110</v>
      </c>
      <c r="G45" s="28">
        <v>4014178203</v>
      </c>
      <c r="H45" s="28" t="s">
        <v>1916</v>
      </c>
      <c r="I45" s="28" t="s">
        <v>1917</v>
      </c>
      <c r="J45" s="30" t="s">
        <v>1804</v>
      </c>
      <c r="K45" s="30">
        <v>46</v>
      </c>
      <c r="L45" s="30" t="s">
        <v>1911</v>
      </c>
      <c r="M45" s="274">
        <v>10607600</v>
      </c>
      <c r="N45" s="30"/>
      <c r="O45" s="142" t="s">
        <v>271</v>
      </c>
      <c r="P45" s="30"/>
      <c r="Q45" s="11" t="s">
        <v>1913</v>
      </c>
      <c r="R45" s="11" t="s">
        <v>1914</v>
      </c>
      <c r="S45" s="11" t="s">
        <v>1915</v>
      </c>
      <c r="T45" s="13" t="s">
        <v>24</v>
      </c>
      <c r="U45" s="189"/>
      <c r="V45" s="189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</row>
    <row r="46" spans="2:44" s="40" customFormat="1" ht="17.25" customHeight="1">
      <c r="B46" s="11">
        <v>2026</v>
      </c>
      <c r="C46" s="13">
        <v>4</v>
      </c>
      <c r="D46" s="13" t="s">
        <v>15</v>
      </c>
      <c r="E46" s="13" t="s">
        <v>1907</v>
      </c>
      <c r="F46" s="13" t="s">
        <v>110</v>
      </c>
      <c r="G46" s="28">
        <v>3013150201</v>
      </c>
      <c r="H46" s="28" t="s">
        <v>1918</v>
      </c>
      <c r="I46" s="200" t="s">
        <v>1919</v>
      </c>
      <c r="J46" s="30" t="s">
        <v>1920</v>
      </c>
      <c r="K46" s="30">
        <v>851</v>
      </c>
      <c r="L46" s="30" t="s">
        <v>147</v>
      </c>
      <c r="M46" s="274">
        <v>13973420</v>
      </c>
      <c r="N46" s="30"/>
      <c r="O46" s="142" t="s">
        <v>271</v>
      </c>
      <c r="P46" s="30"/>
      <c r="Q46" s="11" t="s">
        <v>1913</v>
      </c>
      <c r="R46" s="11" t="s">
        <v>1914</v>
      </c>
      <c r="S46" s="11" t="s">
        <v>1915</v>
      </c>
      <c r="T46" s="13" t="s">
        <v>24</v>
      </c>
      <c r="U46" s="189"/>
      <c r="V46" s="189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</row>
    <row r="47" spans="2:44" s="40" customFormat="1" ht="17.25" customHeight="1">
      <c r="B47" s="11">
        <v>2026</v>
      </c>
      <c r="C47" s="13">
        <v>4</v>
      </c>
      <c r="D47" s="13" t="s">
        <v>15</v>
      </c>
      <c r="E47" s="28" t="s">
        <v>1907</v>
      </c>
      <c r="F47" s="13" t="s">
        <v>110</v>
      </c>
      <c r="G47" s="28">
        <v>3013150201</v>
      </c>
      <c r="H47" s="28" t="s">
        <v>1918</v>
      </c>
      <c r="I47" s="200" t="s">
        <v>1921</v>
      </c>
      <c r="J47" s="29" t="s">
        <v>1920</v>
      </c>
      <c r="K47" s="29">
        <v>1137</v>
      </c>
      <c r="L47" s="29" t="s">
        <v>1922</v>
      </c>
      <c r="M47" s="275">
        <v>20693400</v>
      </c>
      <c r="N47" s="29"/>
      <c r="O47" s="142" t="s">
        <v>271</v>
      </c>
      <c r="P47" s="29"/>
      <c r="Q47" s="11" t="s">
        <v>1913</v>
      </c>
      <c r="R47" s="11" t="s">
        <v>1914</v>
      </c>
      <c r="S47" s="11" t="s">
        <v>1915</v>
      </c>
      <c r="T47" s="13" t="s">
        <v>24</v>
      </c>
      <c r="U47" s="189"/>
      <c r="V47" s="189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</row>
    <row r="48" spans="2:44" s="40" customFormat="1" ht="17.25" customHeight="1">
      <c r="B48" s="11">
        <v>2026</v>
      </c>
      <c r="C48" s="28">
        <v>6</v>
      </c>
      <c r="D48" s="28" t="s">
        <v>15</v>
      </c>
      <c r="E48" s="66" t="s">
        <v>1923</v>
      </c>
      <c r="F48" s="28" t="s">
        <v>110</v>
      </c>
      <c r="G48" s="28">
        <v>3010161901</v>
      </c>
      <c r="H48" s="28" t="s">
        <v>1924</v>
      </c>
      <c r="I48" s="28" t="s">
        <v>1925</v>
      </c>
      <c r="J48" s="29" t="s">
        <v>1926</v>
      </c>
      <c r="K48" s="29">
        <v>30</v>
      </c>
      <c r="L48" s="29" t="s">
        <v>1927</v>
      </c>
      <c r="M48" s="275">
        <f>830000*30</f>
        <v>24900000</v>
      </c>
      <c r="N48" s="29"/>
      <c r="O48" s="142" t="s">
        <v>271</v>
      </c>
      <c r="P48" s="29"/>
      <c r="Q48" s="11" t="s">
        <v>1913</v>
      </c>
      <c r="R48" s="28" t="s">
        <v>1928</v>
      </c>
      <c r="S48" s="28" t="s">
        <v>1929</v>
      </c>
      <c r="T48" s="28" t="s">
        <v>24</v>
      </c>
      <c r="U48" s="189"/>
      <c r="V48" s="189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</row>
    <row r="49" spans="2:44" s="40" customFormat="1" ht="17.25" customHeight="1">
      <c r="B49" s="11">
        <v>2026</v>
      </c>
      <c r="C49" s="13">
        <v>4</v>
      </c>
      <c r="D49" s="13" t="s">
        <v>14</v>
      </c>
      <c r="E49" s="13" t="s">
        <v>1930</v>
      </c>
      <c r="F49" s="28" t="s">
        <v>110</v>
      </c>
      <c r="G49" s="13">
        <v>5610160501</v>
      </c>
      <c r="H49" s="13" t="s">
        <v>1931</v>
      </c>
      <c r="I49" s="13" t="s">
        <v>1932</v>
      </c>
      <c r="J49" s="62" t="s">
        <v>1933</v>
      </c>
      <c r="K49" s="62">
        <v>6</v>
      </c>
      <c r="L49" s="62" t="s">
        <v>1911</v>
      </c>
      <c r="M49" s="273">
        <f>3250000*6</f>
        <v>19500000</v>
      </c>
      <c r="N49" s="62"/>
      <c r="O49" s="142" t="s">
        <v>271</v>
      </c>
      <c r="P49" s="62"/>
      <c r="Q49" s="11" t="s">
        <v>1913</v>
      </c>
      <c r="R49" s="11" t="s">
        <v>1934</v>
      </c>
      <c r="S49" s="11" t="s">
        <v>1935</v>
      </c>
      <c r="T49" s="13" t="s">
        <v>24</v>
      </c>
      <c r="U49" s="190"/>
      <c r="V49" s="190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</row>
    <row r="50" spans="2:44" s="40" customFormat="1" ht="17.25" customHeight="1">
      <c r="B50" s="11">
        <v>2026</v>
      </c>
      <c r="C50" s="28">
        <v>4</v>
      </c>
      <c r="D50" s="28" t="s">
        <v>14</v>
      </c>
      <c r="E50" s="13" t="s">
        <v>1930</v>
      </c>
      <c r="F50" s="28" t="s">
        <v>110</v>
      </c>
      <c r="G50" s="28">
        <v>3016159801</v>
      </c>
      <c r="H50" s="28" t="s">
        <v>1936</v>
      </c>
      <c r="I50" s="28" t="s">
        <v>1937</v>
      </c>
      <c r="J50" s="29" t="s">
        <v>1926</v>
      </c>
      <c r="K50" s="29">
        <v>414</v>
      </c>
      <c r="L50" s="29" t="s">
        <v>277</v>
      </c>
      <c r="M50" s="275">
        <v>46839693</v>
      </c>
      <c r="N50" s="29"/>
      <c r="O50" s="142" t="s">
        <v>271</v>
      </c>
      <c r="P50" s="29"/>
      <c r="Q50" s="11" t="s">
        <v>1913</v>
      </c>
      <c r="R50" s="11" t="s">
        <v>1934</v>
      </c>
      <c r="S50" s="11" t="s">
        <v>1935</v>
      </c>
      <c r="T50" s="13" t="s">
        <v>24</v>
      </c>
      <c r="U50" s="189"/>
      <c r="V50" s="189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</row>
    <row r="51" spans="2:44" s="40" customFormat="1" ht="17.25" customHeight="1">
      <c r="B51" s="11">
        <v>2026</v>
      </c>
      <c r="C51" s="28">
        <v>5</v>
      </c>
      <c r="D51" s="28" t="s">
        <v>14</v>
      </c>
      <c r="E51" s="13" t="s">
        <v>1930</v>
      </c>
      <c r="F51" s="28" t="s">
        <v>110</v>
      </c>
      <c r="G51" s="28">
        <v>2611160701</v>
      </c>
      <c r="H51" s="28" t="s">
        <v>1938</v>
      </c>
      <c r="I51" s="28" t="s">
        <v>1939</v>
      </c>
      <c r="J51" s="29" t="s">
        <v>1860</v>
      </c>
      <c r="K51" s="29">
        <v>1</v>
      </c>
      <c r="L51" s="29" t="s">
        <v>1940</v>
      </c>
      <c r="M51" s="275">
        <v>116299000</v>
      </c>
      <c r="N51" s="29"/>
      <c r="O51" s="142" t="s">
        <v>271</v>
      </c>
      <c r="P51" s="29"/>
      <c r="Q51" s="11" t="s">
        <v>1913</v>
      </c>
      <c r="R51" s="11" t="s">
        <v>1934</v>
      </c>
      <c r="S51" s="11" t="s">
        <v>1935</v>
      </c>
      <c r="T51" s="13" t="s">
        <v>24</v>
      </c>
      <c r="U51" s="189"/>
      <c r="V51" s="189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</row>
    <row r="52" spans="2:44" s="40" customFormat="1" ht="17.25" customHeight="1">
      <c r="B52" s="11">
        <v>2026</v>
      </c>
      <c r="C52" s="28">
        <v>5</v>
      </c>
      <c r="D52" s="28" t="s">
        <v>14</v>
      </c>
      <c r="E52" s="13" t="s">
        <v>1930</v>
      </c>
      <c r="F52" s="28" t="s">
        <v>110</v>
      </c>
      <c r="G52" s="28">
        <v>2611170403</v>
      </c>
      <c r="H52" s="28" t="s">
        <v>1941</v>
      </c>
      <c r="I52" s="28" t="s">
        <v>1942</v>
      </c>
      <c r="J52" s="29" t="s">
        <v>1860</v>
      </c>
      <c r="K52" s="29">
        <v>1</v>
      </c>
      <c r="L52" s="29" t="s">
        <v>1812</v>
      </c>
      <c r="M52" s="275">
        <v>26800000</v>
      </c>
      <c r="N52" s="29"/>
      <c r="O52" s="142" t="s">
        <v>271</v>
      </c>
      <c r="P52" s="29"/>
      <c r="Q52" s="11" t="s">
        <v>1913</v>
      </c>
      <c r="R52" s="11" t="s">
        <v>1934</v>
      </c>
      <c r="S52" s="11" t="s">
        <v>1935</v>
      </c>
      <c r="T52" s="13" t="s">
        <v>24</v>
      </c>
      <c r="U52" s="189"/>
      <c r="V52" s="189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</row>
    <row r="53" spans="2:44" s="40" customFormat="1" ht="17.25" customHeight="1">
      <c r="B53" s="11">
        <v>2026</v>
      </c>
      <c r="C53" s="28">
        <v>4</v>
      </c>
      <c r="D53" s="28" t="s">
        <v>14</v>
      </c>
      <c r="E53" s="13" t="s">
        <v>1943</v>
      </c>
      <c r="F53" s="28" t="s">
        <v>110</v>
      </c>
      <c r="G53" s="28">
        <v>3912180101</v>
      </c>
      <c r="H53" s="28" t="s">
        <v>1944</v>
      </c>
      <c r="I53" s="28" t="s">
        <v>1945</v>
      </c>
      <c r="J53" s="29" t="s">
        <v>1811</v>
      </c>
      <c r="K53" s="29">
        <v>1</v>
      </c>
      <c r="L53" s="29" t="s">
        <v>1940</v>
      </c>
      <c r="M53" s="275">
        <v>49161370</v>
      </c>
      <c r="N53" s="29"/>
      <c r="O53" s="142" t="s">
        <v>271</v>
      </c>
      <c r="P53" s="29"/>
      <c r="Q53" s="11" t="s">
        <v>1913</v>
      </c>
      <c r="R53" s="11" t="s">
        <v>1946</v>
      </c>
      <c r="S53" s="11" t="s">
        <v>1947</v>
      </c>
      <c r="T53" s="13" t="s">
        <v>24</v>
      </c>
      <c r="U53" s="189"/>
      <c r="V53" s="189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</row>
    <row r="54" spans="2:44" s="40" customFormat="1" ht="17.25" customHeight="1">
      <c r="B54" s="11">
        <v>2026</v>
      </c>
      <c r="C54" s="28">
        <v>4</v>
      </c>
      <c r="D54" s="28" t="s">
        <v>14</v>
      </c>
      <c r="E54" s="13" t="s">
        <v>1943</v>
      </c>
      <c r="F54" s="28" t="s">
        <v>110</v>
      </c>
      <c r="G54" s="28">
        <v>2411189701</v>
      </c>
      <c r="H54" s="28" t="s">
        <v>1948</v>
      </c>
      <c r="I54" s="28" t="s">
        <v>1949</v>
      </c>
      <c r="J54" s="29" t="s">
        <v>1811</v>
      </c>
      <c r="K54" s="29">
        <v>1</v>
      </c>
      <c r="L54" s="29" t="s">
        <v>1812</v>
      </c>
      <c r="M54" s="275">
        <v>25591160</v>
      </c>
      <c r="N54" s="29"/>
      <c r="O54" s="142" t="s">
        <v>271</v>
      </c>
      <c r="P54" s="29"/>
      <c r="Q54" s="11" t="s">
        <v>1913</v>
      </c>
      <c r="R54" s="11" t="s">
        <v>1946</v>
      </c>
      <c r="S54" s="11" t="s">
        <v>1947</v>
      </c>
      <c r="T54" s="13" t="s">
        <v>24</v>
      </c>
      <c r="U54" s="189"/>
      <c r="V54" s="189"/>
      <c r="W54" s="199"/>
    </row>
    <row r="55" spans="2:44" s="40" customFormat="1" ht="17.25" customHeight="1">
      <c r="B55" s="11">
        <v>2026</v>
      </c>
      <c r="C55" s="13">
        <v>4</v>
      </c>
      <c r="D55" s="13" t="s">
        <v>14</v>
      </c>
      <c r="E55" s="13" t="s">
        <v>1950</v>
      </c>
      <c r="F55" s="13" t="s">
        <v>110</v>
      </c>
      <c r="G55" s="13">
        <v>3023169901</v>
      </c>
      <c r="H55" s="31" t="s">
        <v>1321</v>
      </c>
      <c r="I55" s="13" t="s">
        <v>1951</v>
      </c>
      <c r="J55" s="62" t="s">
        <v>1933</v>
      </c>
      <c r="K55" s="62">
        <v>2</v>
      </c>
      <c r="L55" s="62" t="s">
        <v>1812</v>
      </c>
      <c r="M55" s="273">
        <v>52280800</v>
      </c>
      <c r="N55" s="62"/>
      <c r="O55" s="142" t="s">
        <v>271</v>
      </c>
      <c r="P55" s="62"/>
      <c r="Q55" s="11" t="s">
        <v>1868</v>
      </c>
      <c r="R55" s="28" t="s">
        <v>1952</v>
      </c>
      <c r="S55" s="28" t="s">
        <v>1953</v>
      </c>
      <c r="T55" s="28" t="s">
        <v>1829</v>
      </c>
      <c r="U55" s="190"/>
      <c r="V55" s="190"/>
      <c r="W55" s="108"/>
    </row>
    <row r="56" spans="2:44" s="40" customFormat="1" ht="17.25" customHeight="1">
      <c r="B56" s="11">
        <v>2026</v>
      </c>
      <c r="C56" s="28">
        <v>4</v>
      </c>
      <c r="D56" s="28" t="s">
        <v>14</v>
      </c>
      <c r="E56" s="13" t="s">
        <v>1950</v>
      </c>
      <c r="F56" s="28" t="s">
        <v>110</v>
      </c>
      <c r="G56" s="28">
        <v>3011159701</v>
      </c>
      <c r="H56" s="28" t="s">
        <v>1954</v>
      </c>
      <c r="I56" s="28" t="s">
        <v>1955</v>
      </c>
      <c r="J56" s="130" t="s">
        <v>1933</v>
      </c>
      <c r="K56" s="30">
        <v>745</v>
      </c>
      <c r="L56" s="30" t="s">
        <v>1956</v>
      </c>
      <c r="M56" s="274">
        <v>75182500</v>
      </c>
      <c r="N56" s="30"/>
      <c r="O56" s="142" t="s">
        <v>271</v>
      </c>
      <c r="P56" s="30"/>
      <c r="Q56" s="11" t="s">
        <v>1868</v>
      </c>
      <c r="R56" s="28" t="s">
        <v>1952</v>
      </c>
      <c r="S56" s="28" t="s">
        <v>1953</v>
      </c>
      <c r="T56" s="28" t="s">
        <v>1829</v>
      </c>
      <c r="U56" s="189"/>
      <c r="V56" s="189"/>
      <c r="W56" s="199"/>
    </row>
    <row r="57" spans="2:44" s="40" customFormat="1" ht="17.25" customHeight="1">
      <c r="B57" s="11">
        <v>2026</v>
      </c>
      <c r="C57" s="28">
        <v>4</v>
      </c>
      <c r="D57" s="28" t="s">
        <v>14</v>
      </c>
      <c r="E57" s="13" t="s">
        <v>1950</v>
      </c>
      <c r="F57" s="28" t="s">
        <v>110</v>
      </c>
      <c r="G57" s="28">
        <v>4617162201</v>
      </c>
      <c r="H57" s="28" t="s">
        <v>1824</v>
      </c>
      <c r="I57" s="28" t="s">
        <v>1957</v>
      </c>
      <c r="J57" s="30" t="s">
        <v>1860</v>
      </c>
      <c r="K57" s="30">
        <v>1</v>
      </c>
      <c r="L57" s="30" t="s">
        <v>1758</v>
      </c>
      <c r="M57" s="274">
        <v>40969200</v>
      </c>
      <c r="N57" s="30"/>
      <c r="O57" s="142" t="s">
        <v>271</v>
      </c>
      <c r="P57" s="30"/>
      <c r="Q57" s="11" t="s">
        <v>1868</v>
      </c>
      <c r="R57" s="28" t="s">
        <v>1952</v>
      </c>
      <c r="S57" s="28" t="s">
        <v>1953</v>
      </c>
      <c r="T57" s="28" t="s">
        <v>1829</v>
      </c>
      <c r="U57" s="189"/>
      <c r="V57" s="189"/>
      <c r="W57" s="199"/>
    </row>
    <row r="58" spans="2:44" s="40" customFormat="1" ht="17.25" customHeight="1">
      <c r="B58" s="11">
        <v>2026</v>
      </c>
      <c r="C58" s="13">
        <v>5</v>
      </c>
      <c r="D58" s="13" t="s">
        <v>14</v>
      </c>
      <c r="E58" s="13" t="s">
        <v>1958</v>
      </c>
      <c r="F58" s="13" t="s">
        <v>110</v>
      </c>
      <c r="G58" s="13">
        <v>3015190101</v>
      </c>
      <c r="H58" s="13" t="s">
        <v>1959</v>
      </c>
      <c r="I58" s="13" t="s">
        <v>738</v>
      </c>
      <c r="J58" s="62" t="s">
        <v>1933</v>
      </c>
      <c r="K58" s="62">
        <v>40</v>
      </c>
      <c r="L58" s="62" t="s">
        <v>1960</v>
      </c>
      <c r="M58" s="273">
        <v>16400000</v>
      </c>
      <c r="N58" s="62"/>
      <c r="O58" s="142" t="s">
        <v>271</v>
      </c>
      <c r="P58" s="62"/>
      <c r="Q58" s="28" t="s">
        <v>1961</v>
      </c>
      <c r="R58" s="28" t="s">
        <v>1185</v>
      </c>
      <c r="S58" s="28" t="s">
        <v>332</v>
      </c>
      <c r="T58" s="28" t="s">
        <v>24</v>
      </c>
      <c r="U58" s="190"/>
      <c r="V58" s="190"/>
      <c r="W58" s="199"/>
    </row>
    <row r="59" spans="2:44" s="40" customFormat="1" ht="17.25" customHeight="1">
      <c r="B59" s="11">
        <v>2026</v>
      </c>
      <c r="C59" s="13">
        <v>4</v>
      </c>
      <c r="D59" s="13" t="s">
        <v>14</v>
      </c>
      <c r="E59" s="13" t="s">
        <v>1962</v>
      </c>
      <c r="F59" s="13" t="s">
        <v>110</v>
      </c>
      <c r="G59" s="13">
        <v>4014218502</v>
      </c>
      <c r="H59" s="13" t="s">
        <v>1963</v>
      </c>
      <c r="I59" s="13" t="s">
        <v>1964</v>
      </c>
      <c r="J59" s="62" t="s">
        <v>1933</v>
      </c>
      <c r="K59" s="62">
        <v>69</v>
      </c>
      <c r="L59" s="62" t="s">
        <v>1806</v>
      </c>
      <c r="M59" s="273">
        <v>17289330</v>
      </c>
      <c r="N59" s="62" t="s">
        <v>1965</v>
      </c>
      <c r="O59" s="62"/>
      <c r="P59" s="62"/>
      <c r="Q59" s="11" t="s">
        <v>1966</v>
      </c>
      <c r="R59" s="11" t="s">
        <v>1967</v>
      </c>
      <c r="S59" s="11" t="s">
        <v>1968</v>
      </c>
      <c r="T59" s="13" t="s">
        <v>24</v>
      </c>
      <c r="U59" s="190"/>
      <c r="V59" s="190"/>
      <c r="W59" s="199"/>
    </row>
    <row r="60" spans="2:44" s="40" customFormat="1" ht="17.25" customHeight="1">
      <c r="B60" s="11">
        <v>2026</v>
      </c>
      <c r="C60" s="28">
        <v>4</v>
      </c>
      <c r="D60" s="28" t="s">
        <v>14</v>
      </c>
      <c r="E60" s="28" t="s">
        <v>1969</v>
      </c>
      <c r="F60" s="28" t="s">
        <v>110</v>
      </c>
      <c r="G60" s="28">
        <v>4014178203</v>
      </c>
      <c r="H60" s="28" t="s">
        <v>1970</v>
      </c>
      <c r="I60" s="28" t="s">
        <v>1971</v>
      </c>
      <c r="J60" s="29" t="s">
        <v>1933</v>
      </c>
      <c r="K60" s="29">
        <v>118</v>
      </c>
      <c r="L60" s="29" t="s">
        <v>1806</v>
      </c>
      <c r="M60" s="275">
        <v>15177000</v>
      </c>
      <c r="N60" s="62" t="s">
        <v>1965</v>
      </c>
      <c r="O60" s="29"/>
      <c r="P60" s="29"/>
      <c r="Q60" s="66" t="s">
        <v>1879</v>
      </c>
      <c r="R60" s="66" t="s">
        <v>1972</v>
      </c>
      <c r="S60" s="66" t="s">
        <v>1973</v>
      </c>
      <c r="T60" s="13" t="s">
        <v>24</v>
      </c>
      <c r="U60" s="189"/>
      <c r="V60" s="189"/>
      <c r="W60" s="199"/>
    </row>
    <row r="61" spans="2:44" s="40" customFormat="1" ht="17.25" customHeight="1">
      <c r="B61" s="11">
        <v>2026</v>
      </c>
      <c r="C61" s="28">
        <v>4</v>
      </c>
      <c r="D61" s="28" t="s">
        <v>14</v>
      </c>
      <c r="E61" s="28" t="s">
        <v>1974</v>
      </c>
      <c r="F61" s="28" t="s">
        <v>110</v>
      </c>
      <c r="G61" s="28">
        <v>4014219702</v>
      </c>
      <c r="H61" s="28" t="s">
        <v>1975</v>
      </c>
      <c r="I61" s="28" t="s">
        <v>1976</v>
      </c>
      <c r="J61" s="29" t="s">
        <v>1933</v>
      </c>
      <c r="K61" s="29">
        <v>1771</v>
      </c>
      <c r="L61" s="29" t="s">
        <v>1977</v>
      </c>
      <c r="M61" s="275">
        <v>54553890</v>
      </c>
      <c r="N61" s="62" t="s">
        <v>1965</v>
      </c>
      <c r="O61" s="29"/>
      <c r="P61" s="29"/>
      <c r="Q61" s="66" t="s">
        <v>1879</v>
      </c>
      <c r="R61" s="66" t="s">
        <v>1978</v>
      </c>
      <c r="S61" s="66" t="s">
        <v>1979</v>
      </c>
      <c r="T61" s="13" t="s">
        <v>24</v>
      </c>
      <c r="U61" s="189"/>
      <c r="V61" s="189"/>
      <c r="W61" s="199"/>
    </row>
    <row r="62" spans="2:44" s="40" customFormat="1" ht="17.25" customHeight="1">
      <c r="B62" s="11">
        <v>2026</v>
      </c>
      <c r="C62" s="28">
        <v>4</v>
      </c>
      <c r="D62" s="28" t="s">
        <v>14</v>
      </c>
      <c r="E62" s="28" t="s">
        <v>1980</v>
      </c>
      <c r="F62" s="28" t="s">
        <v>110</v>
      </c>
      <c r="G62" s="28">
        <v>3011150501</v>
      </c>
      <c r="H62" s="28" t="s">
        <v>1796</v>
      </c>
      <c r="I62" s="28" t="s">
        <v>1981</v>
      </c>
      <c r="J62" s="29" t="s">
        <v>1933</v>
      </c>
      <c r="K62" s="29">
        <v>87</v>
      </c>
      <c r="L62" s="29" t="s">
        <v>1982</v>
      </c>
      <c r="M62" s="275">
        <v>8470640</v>
      </c>
      <c r="N62" s="62"/>
      <c r="O62" s="29"/>
      <c r="P62" s="62" t="s">
        <v>1965</v>
      </c>
      <c r="Q62" s="66" t="s">
        <v>1879</v>
      </c>
      <c r="R62" s="66" t="s">
        <v>1972</v>
      </c>
      <c r="S62" s="66" t="s">
        <v>1973</v>
      </c>
      <c r="T62" s="13" t="s">
        <v>24</v>
      </c>
      <c r="U62" s="189"/>
      <c r="V62" s="189"/>
      <c r="W62" s="199"/>
    </row>
    <row r="63" spans="2:44" s="40" customFormat="1" ht="17.25" customHeight="1">
      <c r="B63" s="11">
        <v>2026</v>
      </c>
      <c r="C63" s="28">
        <v>4</v>
      </c>
      <c r="D63" s="28" t="s">
        <v>14</v>
      </c>
      <c r="E63" s="28" t="s">
        <v>1983</v>
      </c>
      <c r="F63" s="28" t="s">
        <v>110</v>
      </c>
      <c r="G63" s="28">
        <v>3010161901</v>
      </c>
      <c r="H63" s="28" t="s">
        <v>1984</v>
      </c>
      <c r="I63" s="28" t="s">
        <v>1985</v>
      </c>
      <c r="J63" s="29" t="s">
        <v>1933</v>
      </c>
      <c r="K63" s="105">
        <v>4.09</v>
      </c>
      <c r="L63" s="29" t="s">
        <v>1956</v>
      </c>
      <c r="M63" s="275">
        <v>3363992</v>
      </c>
      <c r="N63" s="62"/>
      <c r="O63" s="29"/>
      <c r="P63" s="62" t="s">
        <v>1965</v>
      </c>
      <c r="Q63" s="66" t="s">
        <v>1879</v>
      </c>
      <c r="R63" s="66" t="s">
        <v>1972</v>
      </c>
      <c r="S63" s="66" t="s">
        <v>1973</v>
      </c>
      <c r="T63" s="13" t="s">
        <v>24</v>
      </c>
      <c r="U63" s="189"/>
      <c r="V63" s="189"/>
      <c r="W63" s="199"/>
    </row>
    <row r="64" spans="2:44" s="201" customFormat="1" ht="17.25" customHeight="1">
      <c r="B64" s="202">
        <v>2026</v>
      </c>
      <c r="C64" s="203">
        <v>5</v>
      </c>
      <c r="D64" s="203" t="s">
        <v>14</v>
      </c>
      <c r="E64" s="28" t="s">
        <v>1441</v>
      </c>
      <c r="F64" s="203" t="s">
        <v>52</v>
      </c>
      <c r="G64" s="203">
        <v>4015150301</v>
      </c>
      <c r="H64" s="203" t="s">
        <v>1986</v>
      </c>
      <c r="I64" s="203" t="s">
        <v>1987</v>
      </c>
      <c r="J64" s="104" t="s">
        <v>1811</v>
      </c>
      <c r="K64" s="104">
        <v>27</v>
      </c>
      <c r="L64" s="104" t="s">
        <v>1812</v>
      </c>
      <c r="M64" s="276">
        <v>123750000</v>
      </c>
      <c r="N64" s="104"/>
      <c r="O64" s="104"/>
      <c r="P64" s="104"/>
      <c r="Q64" s="202" t="s">
        <v>1988</v>
      </c>
      <c r="R64" s="202" t="s">
        <v>1989</v>
      </c>
      <c r="S64" s="202" t="s">
        <v>1990</v>
      </c>
      <c r="T64" s="203" t="s">
        <v>24</v>
      </c>
      <c r="U64" s="203"/>
      <c r="V64" s="203" t="s">
        <v>1991</v>
      </c>
      <c r="W64" s="204"/>
    </row>
    <row r="65" spans="2:23" s="201" customFormat="1" ht="17.25" customHeight="1">
      <c r="B65" s="202">
        <v>2026</v>
      </c>
      <c r="C65" s="205">
        <v>6</v>
      </c>
      <c r="D65" s="205" t="s">
        <v>14</v>
      </c>
      <c r="E65" s="28" t="s">
        <v>1441</v>
      </c>
      <c r="F65" s="205" t="s">
        <v>52</v>
      </c>
      <c r="G65" s="205">
        <v>4710999301</v>
      </c>
      <c r="H65" s="205" t="s">
        <v>1992</v>
      </c>
      <c r="I65" s="205" t="s">
        <v>1993</v>
      </c>
      <c r="J65" s="94" t="s">
        <v>1811</v>
      </c>
      <c r="K65" s="94">
        <v>3</v>
      </c>
      <c r="L65" s="94" t="s">
        <v>1758</v>
      </c>
      <c r="M65" s="277">
        <v>371151000</v>
      </c>
      <c r="N65" s="94"/>
      <c r="O65" s="94"/>
      <c r="P65" s="94"/>
      <c r="Q65" s="202" t="s">
        <v>1988</v>
      </c>
      <c r="R65" s="202" t="s">
        <v>1989</v>
      </c>
      <c r="S65" s="202" t="s">
        <v>1990</v>
      </c>
      <c r="T65" s="205" t="s">
        <v>24</v>
      </c>
      <c r="U65" s="205"/>
      <c r="V65" s="205" t="s">
        <v>1994</v>
      </c>
      <c r="W65" s="204"/>
    </row>
    <row r="66" spans="2:23" s="201" customFormat="1" ht="17.25" customHeight="1">
      <c r="B66" s="205">
        <v>2026</v>
      </c>
      <c r="C66" s="205">
        <v>4</v>
      </c>
      <c r="D66" s="205" t="s">
        <v>14</v>
      </c>
      <c r="E66" s="28" t="s">
        <v>1441</v>
      </c>
      <c r="F66" s="205" t="s">
        <v>50</v>
      </c>
      <c r="G66" s="205">
        <v>3010161901</v>
      </c>
      <c r="H66" s="205" t="s">
        <v>115</v>
      </c>
      <c r="I66" s="205" t="s">
        <v>1442</v>
      </c>
      <c r="J66" s="197" t="s">
        <v>16</v>
      </c>
      <c r="K66" s="207">
        <v>10</v>
      </c>
      <c r="L66" s="197" t="s">
        <v>116</v>
      </c>
      <c r="M66" s="278">
        <v>8543279</v>
      </c>
      <c r="N66" s="197"/>
      <c r="O66" s="197" t="s">
        <v>1997</v>
      </c>
      <c r="P66" s="197"/>
      <c r="Q66" s="202" t="s">
        <v>1988</v>
      </c>
      <c r="R66" s="202" t="s">
        <v>1989</v>
      </c>
      <c r="S66" s="202" t="s">
        <v>1990</v>
      </c>
      <c r="T66" s="205" t="s">
        <v>24</v>
      </c>
      <c r="U66" s="205"/>
      <c r="V66" s="205"/>
      <c r="W66" s="204"/>
    </row>
    <row r="67" spans="2:23" s="201" customFormat="1" ht="17.25" customHeight="1">
      <c r="B67" s="202">
        <v>2026</v>
      </c>
      <c r="C67" s="205">
        <v>4</v>
      </c>
      <c r="D67" s="205" t="s">
        <v>15</v>
      </c>
      <c r="E67" s="28" t="s">
        <v>1995</v>
      </c>
      <c r="F67" s="205" t="s">
        <v>110</v>
      </c>
      <c r="G67" s="205">
        <v>3010161901</v>
      </c>
      <c r="H67" s="205" t="s">
        <v>118</v>
      </c>
      <c r="I67" s="205" t="s">
        <v>1996</v>
      </c>
      <c r="J67" s="94" t="s">
        <v>16</v>
      </c>
      <c r="K67" s="94">
        <v>178</v>
      </c>
      <c r="L67" s="94" t="s">
        <v>109</v>
      </c>
      <c r="M67" s="277">
        <v>151000000</v>
      </c>
      <c r="N67" s="94"/>
      <c r="O67" s="94" t="s">
        <v>1997</v>
      </c>
      <c r="P67" s="94"/>
      <c r="Q67" s="206" t="s">
        <v>321</v>
      </c>
      <c r="R67" s="206" t="s">
        <v>1998</v>
      </c>
      <c r="S67" s="206" t="s">
        <v>1999</v>
      </c>
      <c r="T67" s="205" t="s">
        <v>24</v>
      </c>
      <c r="U67" s="205"/>
      <c r="V67" s="205"/>
      <c r="W67" s="204"/>
    </row>
    <row r="68" spans="2:23" s="201" customFormat="1" ht="17.25" customHeight="1">
      <c r="B68" s="202">
        <v>2026</v>
      </c>
      <c r="C68" s="205">
        <v>4</v>
      </c>
      <c r="D68" s="205" t="s">
        <v>14</v>
      </c>
      <c r="E68" s="28" t="s">
        <v>1995</v>
      </c>
      <c r="F68" s="205" t="s">
        <v>110</v>
      </c>
      <c r="G68" s="205">
        <v>3012170302</v>
      </c>
      <c r="H68" s="205" t="s">
        <v>365</v>
      </c>
      <c r="I68" s="205" t="s">
        <v>2000</v>
      </c>
      <c r="J68" s="197" t="s">
        <v>16</v>
      </c>
      <c r="K68" s="197">
        <v>200</v>
      </c>
      <c r="L68" s="197" t="s">
        <v>117</v>
      </c>
      <c r="M68" s="278">
        <v>51000000</v>
      </c>
      <c r="N68" s="197"/>
      <c r="O68" s="197" t="s">
        <v>1997</v>
      </c>
      <c r="P68" s="197"/>
      <c r="Q68" s="208" t="s">
        <v>321</v>
      </c>
      <c r="R68" s="205" t="s">
        <v>1998</v>
      </c>
      <c r="S68" s="205" t="s">
        <v>1999</v>
      </c>
      <c r="T68" s="205" t="s">
        <v>24</v>
      </c>
      <c r="U68" s="205"/>
      <c r="V68" s="205"/>
      <c r="W68" s="204"/>
    </row>
    <row r="69" spans="2:23" s="40" customFormat="1" ht="17.25" customHeight="1">
      <c r="B69" s="11">
        <v>2026</v>
      </c>
      <c r="C69" s="28">
        <v>6</v>
      </c>
      <c r="D69" s="28" t="s">
        <v>14</v>
      </c>
      <c r="E69" s="28" t="s">
        <v>1443</v>
      </c>
      <c r="F69" s="28" t="s">
        <v>110</v>
      </c>
      <c r="G69" s="28">
        <v>9930161603</v>
      </c>
      <c r="H69" s="28" t="s">
        <v>1444</v>
      </c>
      <c r="I69" s="28" t="s">
        <v>1445</v>
      </c>
      <c r="J69" s="29" t="s">
        <v>17</v>
      </c>
      <c r="K69" s="43">
        <v>481</v>
      </c>
      <c r="L69" s="29" t="s">
        <v>121</v>
      </c>
      <c r="M69" s="140">
        <v>15392000</v>
      </c>
      <c r="N69" s="29"/>
      <c r="O69" s="29" t="s">
        <v>271</v>
      </c>
      <c r="P69" s="29"/>
      <c r="Q69" s="54" t="s">
        <v>498</v>
      </c>
      <c r="R69" s="28" t="s">
        <v>2001</v>
      </c>
      <c r="S69" s="28" t="s">
        <v>2002</v>
      </c>
      <c r="T69" s="28" t="s">
        <v>24</v>
      </c>
      <c r="U69" s="189"/>
      <c r="V69" s="189"/>
      <c r="W69" s="199"/>
    </row>
    <row r="70" spans="2:23" s="40" customFormat="1" ht="17.25" customHeight="1">
      <c r="B70" s="11">
        <v>2026</v>
      </c>
      <c r="C70" s="28">
        <v>6</v>
      </c>
      <c r="D70" s="28" t="s">
        <v>14</v>
      </c>
      <c r="E70" s="28" t="s">
        <v>1446</v>
      </c>
      <c r="F70" s="28" t="s">
        <v>110</v>
      </c>
      <c r="G70" s="28">
        <v>3017169801</v>
      </c>
      <c r="H70" s="28" t="s">
        <v>151</v>
      </c>
      <c r="I70" s="28" t="s">
        <v>1447</v>
      </c>
      <c r="J70" s="29" t="s">
        <v>17</v>
      </c>
      <c r="K70" s="43">
        <v>2038</v>
      </c>
      <c r="L70" s="29" t="s">
        <v>345</v>
      </c>
      <c r="M70" s="140">
        <v>34442200</v>
      </c>
      <c r="N70" s="29"/>
      <c r="O70" s="29" t="s">
        <v>271</v>
      </c>
      <c r="P70" s="29"/>
      <c r="Q70" s="54" t="s">
        <v>498</v>
      </c>
      <c r="R70" s="28" t="s">
        <v>2001</v>
      </c>
      <c r="S70" s="28" t="s">
        <v>2002</v>
      </c>
      <c r="T70" s="28" t="s">
        <v>24</v>
      </c>
      <c r="U70" s="189"/>
      <c r="V70" s="189"/>
      <c r="W70" s="199"/>
    </row>
    <row r="71" spans="2:23" s="40" customFormat="1" ht="17.25" customHeight="1">
      <c r="B71" s="11">
        <v>2026</v>
      </c>
      <c r="C71" s="28">
        <v>6</v>
      </c>
      <c r="D71" s="28" t="s">
        <v>14</v>
      </c>
      <c r="E71" s="28" t="s">
        <v>1446</v>
      </c>
      <c r="F71" s="28" t="s">
        <v>110</v>
      </c>
      <c r="G71" s="28">
        <v>3017169801</v>
      </c>
      <c r="H71" s="28" t="s">
        <v>151</v>
      </c>
      <c r="I71" s="28" t="s">
        <v>1448</v>
      </c>
      <c r="J71" s="29" t="s">
        <v>17</v>
      </c>
      <c r="K71" s="43">
        <v>944</v>
      </c>
      <c r="L71" s="29" t="s">
        <v>345</v>
      </c>
      <c r="M71" s="140">
        <v>15953600</v>
      </c>
      <c r="N71" s="29"/>
      <c r="O71" s="29" t="s">
        <v>271</v>
      </c>
      <c r="P71" s="29"/>
      <c r="Q71" s="54" t="s">
        <v>498</v>
      </c>
      <c r="R71" s="28" t="s">
        <v>2001</v>
      </c>
      <c r="S71" s="28" t="s">
        <v>2002</v>
      </c>
      <c r="T71" s="28" t="s">
        <v>24</v>
      </c>
      <c r="U71" s="189"/>
      <c r="V71" s="189"/>
      <c r="W71" s="199"/>
    </row>
    <row r="72" spans="2:23" s="40" customFormat="1" ht="17.25" customHeight="1">
      <c r="B72" s="11">
        <v>2026</v>
      </c>
      <c r="C72" s="28">
        <v>6</v>
      </c>
      <c r="D72" s="28" t="s">
        <v>14</v>
      </c>
      <c r="E72" s="28" t="s">
        <v>1449</v>
      </c>
      <c r="F72" s="28" t="s">
        <v>110</v>
      </c>
      <c r="G72" s="28">
        <v>3015200101</v>
      </c>
      <c r="H72" s="28" t="s">
        <v>134</v>
      </c>
      <c r="I72" s="28" t="s">
        <v>755</v>
      </c>
      <c r="J72" s="29" t="s">
        <v>16</v>
      </c>
      <c r="K72" s="43">
        <v>42</v>
      </c>
      <c r="L72" s="29" t="s">
        <v>117</v>
      </c>
      <c r="M72" s="140">
        <v>10080000</v>
      </c>
      <c r="N72" s="29"/>
      <c r="O72" s="29" t="s">
        <v>271</v>
      </c>
      <c r="P72" s="29"/>
      <c r="Q72" s="54" t="s">
        <v>498</v>
      </c>
      <c r="R72" s="28" t="s">
        <v>2001</v>
      </c>
      <c r="S72" s="28" t="s">
        <v>2002</v>
      </c>
      <c r="T72" s="28" t="s">
        <v>24</v>
      </c>
      <c r="U72" s="189"/>
      <c r="V72" s="189"/>
      <c r="W72" s="199"/>
    </row>
    <row r="73" spans="2:23" s="40" customFormat="1" ht="17.25" customHeight="1">
      <c r="B73" s="11">
        <v>2026</v>
      </c>
      <c r="C73" s="13">
        <v>4</v>
      </c>
      <c r="D73" s="13" t="s">
        <v>14</v>
      </c>
      <c r="E73" s="13" t="s">
        <v>628</v>
      </c>
      <c r="F73" s="13" t="s">
        <v>110</v>
      </c>
      <c r="G73" s="13">
        <v>2410168501</v>
      </c>
      <c r="H73" s="13" t="s">
        <v>2003</v>
      </c>
      <c r="I73" s="13" t="s">
        <v>737</v>
      </c>
      <c r="J73" s="62" t="s">
        <v>16</v>
      </c>
      <c r="K73" s="62">
        <v>1</v>
      </c>
      <c r="L73" s="62" t="s">
        <v>106</v>
      </c>
      <c r="M73" s="273">
        <v>2247000</v>
      </c>
      <c r="N73" s="62"/>
      <c r="O73" s="62" t="s">
        <v>1912</v>
      </c>
      <c r="P73" s="62"/>
      <c r="Q73" s="11" t="s">
        <v>295</v>
      </c>
      <c r="R73" s="11" t="s">
        <v>548</v>
      </c>
      <c r="S73" s="11" t="s">
        <v>549</v>
      </c>
      <c r="T73" s="13" t="s">
        <v>24</v>
      </c>
      <c r="U73" s="190"/>
      <c r="V73" s="190"/>
      <c r="W73" s="199"/>
    </row>
    <row r="74" spans="2:23" s="40" customFormat="1" ht="17.25" customHeight="1">
      <c r="B74" s="11">
        <v>2026</v>
      </c>
      <c r="C74" s="28">
        <v>5</v>
      </c>
      <c r="D74" s="28" t="s">
        <v>14</v>
      </c>
      <c r="E74" s="28" t="s">
        <v>628</v>
      </c>
      <c r="F74" s="28" t="s">
        <v>110</v>
      </c>
      <c r="G74" s="28">
        <v>3015200102</v>
      </c>
      <c r="H74" s="28" t="s">
        <v>1440</v>
      </c>
      <c r="I74" s="13" t="s">
        <v>2004</v>
      </c>
      <c r="J74" s="30" t="s">
        <v>16</v>
      </c>
      <c r="K74" s="30">
        <v>270</v>
      </c>
      <c r="L74" s="30" t="s">
        <v>120</v>
      </c>
      <c r="M74" s="274">
        <v>23085000</v>
      </c>
      <c r="N74" s="30"/>
      <c r="O74" s="130" t="s">
        <v>1912</v>
      </c>
      <c r="P74" s="30"/>
      <c r="Q74" s="11" t="s">
        <v>295</v>
      </c>
      <c r="R74" s="11" t="s">
        <v>548</v>
      </c>
      <c r="S74" s="11" t="s">
        <v>549</v>
      </c>
      <c r="T74" s="13" t="s">
        <v>24</v>
      </c>
      <c r="U74" s="189"/>
      <c r="V74" s="189"/>
      <c r="W74" s="199"/>
    </row>
    <row r="75" spans="2:23" s="40" customFormat="1" ht="17.25" customHeight="1">
      <c r="B75" s="11">
        <v>2026</v>
      </c>
      <c r="C75" s="28">
        <v>5</v>
      </c>
      <c r="D75" s="28" t="s">
        <v>14</v>
      </c>
      <c r="E75" s="28" t="s">
        <v>628</v>
      </c>
      <c r="F75" s="28" t="s">
        <v>110</v>
      </c>
      <c r="G75" s="28">
        <v>3012170301</v>
      </c>
      <c r="H75" s="28" t="s">
        <v>2005</v>
      </c>
      <c r="I75" s="13" t="s">
        <v>2006</v>
      </c>
      <c r="J75" s="30" t="s">
        <v>16</v>
      </c>
      <c r="K75" s="30">
        <v>51</v>
      </c>
      <c r="L75" s="30" t="s">
        <v>120</v>
      </c>
      <c r="M75" s="274">
        <v>18513000</v>
      </c>
      <c r="N75" s="30"/>
      <c r="O75" s="130" t="s">
        <v>1912</v>
      </c>
      <c r="P75" s="30"/>
      <c r="Q75" s="11" t="s">
        <v>295</v>
      </c>
      <c r="R75" s="11" t="s">
        <v>548</v>
      </c>
      <c r="S75" s="11" t="s">
        <v>549</v>
      </c>
      <c r="T75" s="13" t="s">
        <v>24</v>
      </c>
      <c r="U75" s="189"/>
      <c r="V75" s="189"/>
      <c r="W75" s="199"/>
    </row>
    <row r="76" spans="2:23" s="40" customFormat="1" ht="17.25" customHeight="1">
      <c r="B76" s="11">
        <v>2026</v>
      </c>
      <c r="C76" s="28">
        <v>4</v>
      </c>
      <c r="D76" s="28" t="s">
        <v>2007</v>
      </c>
      <c r="E76" s="28" t="s">
        <v>2008</v>
      </c>
      <c r="F76" s="28" t="s">
        <v>110</v>
      </c>
      <c r="G76" s="28">
        <v>3015200105</v>
      </c>
      <c r="H76" s="28" t="s">
        <v>2009</v>
      </c>
      <c r="I76" s="28"/>
      <c r="J76" s="29" t="s">
        <v>17</v>
      </c>
      <c r="K76" s="29">
        <v>1</v>
      </c>
      <c r="L76" s="29" t="s">
        <v>100</v>
      </c>
      <c r="M76" s="275">
        <v>63208200</v>
      </c>
      <c r="N76" s="29"/>
      <c r="O76" s="104" t="s">
        <v>1965</v>
      </c>
      <c r="P76" s="29"/>
      <c r="Q76" s="11" t="s">
        <v>295</v>
      </c>
      <c r="R76" s="11" t="s">
        <v>453</v>
      </c>
      <c r="S76" s="11" t="s">
        <v>629</v>
      </c>
      <c r="T76" s="13" t="s">
        <v>24</v>
      </c>
      <c r="U76" s="189"/>
      <c r="V76" s="189"/>
      <c r="W76" s="199"/>
    </row>
    <row r="77" spans="2:23" s="40" customFormat="1" ht="17.25" customHeight="1">
      <c r="B77" s="11">
        <v>2026</v>
      </c>
      <c r="C77" s="28">
        <v>4</v>
      </c>
      <c r="D77" s="28" t="s">
        <v>2007</v>
      </c>
      <c r="E77" s="28" t="s">
        <v>2008</v>
      </c>
      <c r="F77" s="28" t="s">
        <v>110</v>
      </c>
      <c r="G77" s="28">
        <v>4010160402</v>
      </c>
      <c r="H77" s="28" t="s">
        <v>2010</v>
      </c>
      <c r="I77" s="28"/>
      <c r="J77" s="29" t="s">
        <v>1811</v>
      </c>
      <c r="K77" s="29">
        <v>1</v>
      </c>
      <c r="L77" s="29" t="s">
        <v>100</v>
      </c>
      <c r="M77" s="275">
        <v>14400000</v>
      </c>
      <c r="N77" s="29"/>
      <c r="O77" s="104" t="s">
        <v>1965</v>
      </c>
      <c r="P77" s="29"/>
      <c r="Q77" s="11" t="s">
        <v>295</v>
      </c>
      <c r="R77" s="11" t="s">
        <v>453</v>
      </c>
      <c r="S77" s="11" t="s">
        <v>629</v>
      </c>
      <c r="T77" s="13" t="s">
        <v>24</v>
      </c>
      <c r="U77" s="189"/>
      <c r="V77" s="189"/>
      <c r="W77" s="199"/>
    </row>
    <row r="78" spans="2:23" s="40" customFormat="1" ht="17.25" customHeight="1">
      <c r="B78" s="11">
        <v>2026</v>
      </c>
      <c r="C78" s="28">
        <v>4</v>
      </c>
      <c r="D78" s="28" t="s">
        <v>2007</v>
      </c>
      <c r="E78" s="28" t="s">
        <v>2008</v>
      </c>
      <c r="F78" s="28" t="s">
        <v>110</v>
      </c>
      <c r="G78" s="28">
        <v>4010160402</v>
      </c>
      <c r="H78" s="28" t="s">
        <v>718</v>
      </c>
      <c r="I78" s="28"/>
      <c r="J78" s="29" t="s">
        <v>17</v>
      </c>
      <c r="K78" s="29">
        <v>1</v>
      </c>
      <c r="L78" s="29" t="s">
        <v>100</v>
      </c>
      <c r="M78" s="275">
        <v>79380000</v>
      </c>
      <c r="N78" s="29"/>
      <c r="O78" s="104" t="s">
        <v>1965</v>
      </c>
      <c r="P78" s="29"/>
      <c r="Q78" s="11" t="s">
        <v>295</v>
      </c>
      <c r="R78" s="11" t="s">
        <v>453</v>
      </c>
      <c r="S78" s="11" t="s">
        <v>629</v>
      </c>
      <c r="T78" s="13" t="s">
        <v>24</v>
      </c>
      <c r="U78" s="189"/>
      <c r="V78" s="189"/>
      <c r="W78" s="199"/>
    </row>
    <row r="79" spans="2:23" s="40" customFormat="1" ht="17.25" customHeight="1">
      <c r="B79" s="11">
        <v>2026</v>
      </c>
      <c r="C79" s="28">
        <v>4</v>
      </c>
      <c r="D79" s="28" t="s">
        <v>14</v>
      </c>
      <c r="E79" s="28" t="s">
        <v>2008</v>
      </c>
      <c r="F79" s="28" t="s">
        <v>50</v>
      </c>
      <c r="G79" s="28">
        <v>4010180601</v>
      </c>
      <c r="H79" s="28" t="s">
        <v>2011</v>
      </c>
      <c r="I79" s="28"/>
      <c r="J79" s="29" t="s">
        <v>260</v>
      </c>
      <c r="K79" s="29">
        <v>1</v>
      </c>
      <c r="L79" s="29" t="s">
        <v>100</v>
      </c>
      <c r="M79" s="275">
        <v>449570000</v>
      </c>
      <c r="N79" s="29"/>
      <c r="O79" s="62"/>
      <c r="P79" s="29"/>
      <c r="Q79" s="11" t="s">
        <v>295</v>
      </c>
      <c r="R79" s="11" t="s">
        <v>453</v>
      </c>
      <c r="S79" s="11" t="s">
        <v>629</v>
      </c>
      <c r="T79" s="13" t="s">
        <v>24</v>
      </c>
      <c r="U79" s="189"/>
      <c r="V79" s="189"/>
      <c r="W79" s="199"/>
    </row>
    <row r="80" spans="2:23" s="209" customFormat="1" ht="17.25" customHeight="1">
      <c r="B80" s="202">
        <v>2026</v>
      </c>
      <c r="C80" s="203">
        <v>5</v>
      </c>
      <c r="D80" s="203" t="s">
        <v>14</v>
      </c>
      <c r="E80" s="13" t="s">
        <v>2012</v>
      </c>
      <c r="F80" s="203" t="s">
        <v>52</v>
      </c>
      <c r="G80" s="203">
        <v>5512171801</v>
      </c>
      <c r="H80" s="203" t="s">
        <v>1910</v>
      </c>
      <c r="I80" s="203" t="s">
        <v>2013</v>
      </c>
      <c r="J80" s="104" t="s">
        <v>1910</v>
      </c>
      <c r="K80" s="104">
        <v>17</v>
      </c>
      <c r="L80" s="104" t="s">
        <v>1911</v>
      </c>
      <c r="M80" s="276">
        <v>21250000</v>
      </c>
      <c r="N80" s="104"/>
      <c r="O80" s="104"/>
      <c r="P80" s="104"/>
      <c r="Q80" s="205" t="s">
        <v>187</v>
      </c>
      <c r="R80" s="202" t="s">
        <v>1900</v>
      </c>
      <c r="S80" s="202" t="s">
        <v>1901</v>
      </c>
      <c r="T80" s="203" t="s">
        <v>24</v>
      </c>
      <c r="U80" s="203"/>
      <c r="V80" s="66" t="s">
        <v>63</v>
      </c>
      <c r="W80" s="204"/>
    </row>
    <row r="81" spans="2:23" s="209" customFormat="1" ht="17.25" customHeight="1">
      <c r="B81" s="202">
        <v>2026</v>
      </c>
      <c r="C81" s="205">
        <v>5</v>
      </c>
      <c r="D81" s="205" t="s">
        <v>14</v>
      </c>
      <c r="E81" s="13" t="s">
        <v>2012</v>
      </c>
      <c r="F81" s="205" t="s">
        <v>52</v>
      </c>
      <c r="G81" s="203">
        <v>5610160501</v>
      </c>
      <c r="H81" s="205" t="s">
        <v>1931</v>
      </c>
      <c r="I81" s="205" t="s">
        <v>2014</v>
      </c>
      <c r="J81" s="94" t="s">
        <v>2015</v>
      </c>
      <c r="K81" s="94">
        <v>10</v>
      </c>
      <c r="L81" s="94" t="s">
        <v>1911</v>
      </c>
      <c r="M81" s="277">
        <v>4800000</v>
      </c>
      <c r="N81" s="94"/>
      <c r="O81" s="104"/>
      <c r="P81" s="94"/>
      <c r="Q81" s="205" t="s">
        <v>187</v>
      </c>
      <c r="R81" s="202" t="s">
        <v>1900</v>
      </c>
      <c r="S81" s="202" t="s">
        <v>1901</v>
      </c>
      <c r="T81" s="203" t="s">
        <v>24</v>
      </c>
      <c r="U81" s="205"/>
      <c r="V81" s="66" t="s">
        <v>63</v>
      </c>
      <c r="W81" s="204"/>
    </row>
    <row r="82" spans="2:23" s="209" customFormat="1" ht="17.25" customHeight="1">
      <c r="B82" s="202">
        <v>2026</v>
      </c>
      <c r="C82" s="205">
        <v>5</v>
      </c>
      <c r="D82" s="205" t="s">
        <v>14</v>
      </c>
      <c r="E82" s="13" t="s">
        <v>2012</v>
      </c>
      <c r="F82" s="205" t="s">
        <v>110</v>
      </c>
      <c r="G82" s="203">
        <v>3015200105</v>
      </c>
      <c r="H82" s="205" t="s">
        <v>2016</v>
      </c>
      <c r="I82" s="205" t="s">
        <v>2017</v>
      </c>
      <c r="J82" s="94" t="s">
        <v>2018</v>
      </c>
      <c r="K82" s="94">
        <v>265</v>
      </c>
      <c r="L82" s="94" t="s">
        <v>2019</v>
      </c>
      <c r="M82" s="277">
        <v>33522500</v>
      </c>
      <c r="N82" s="94"/>
      <c r="O82" s="104" t="s">
        <v>1965</v>
      </c>
      <c r="P82" s="94"/>
      <c r="Q82" s="205" t="s">
        <v>187</v>
      </c>
      <c r="R82" s="202" t="s">
        <v>1900</v>
      </c>
      <c r="S82" s="202" t="s">
        <v>1901</v>
      </c>
      <c r="T82" s="203" t="s">
        <v>24</v>
      </c>
      <c r="U82" s="205"/>
      <c r="V82" s="205"/>
      <c r="W82" s="204"/>
    </row>
    <row r="83" spans="2:23" s="209" customFormat="1" ht="17.25" customHeight="1">
      <c r="B83" s="202">
        <v>2026</v>
      </c>
      <c r="C83" s="205">
        <v>5</v>
      </c>
      <c r="D83" s="205" t="s">
        <v>15</v>
      </c>
      <c r="E83" s="13" t="s">
        <v>2012</v>
      </c>
      <c r="F83" s="205" t="s">
        <v>110</v>
      </c>
      <c r="G83" s="203">
        <v>3012170206</v>
      </c>
      <c r="H83" s="205" t="s">
        <v>2020</v>
      </c>
      <c r="I83" s="205" t="s">
        <v>2021</v>
      </c>
      <c r="J83" s="94" t="s">
        <v>2022</v>
      </c>
      <c r="K83" s="94">
        <v>1754</v>
      </c>
      <c r="L83" s="94" t="s">
        <v>2023</v>
      </c>
      <c r="M83" s="277">
        <v>50866000</v>
      </c>
      <c r="N83" s="94"/>
      <c r="O83" s="104" t="s">
        <v>1965</v>
      </c>
      <c r="P83" s="94"/>
      <c r="Q83" s="205" t="s">
        <v>187</v>
      </c>
      <c r="R83" s="202" t="s">
        <v>1900</v>
      </c>
      <c r="S83" s="202" t="s">
        <v>1901</v>
      </c>
      <c r="T83" s="203" t="s">
        <v>24</v>
      </c>
      <c r="U83" s="205"/>
      <c r="V83" s="205"/>
      <c r="W83" s="204"/>
    </row>
    <row r="84" spans="2:23" s="209" customFormat="1" ht="17.25" customHeight="1">
      <c r="B84" s="203">
        <v>2026</v>
      </c>
      <c r="C84" s="203">
        <v>5</v>
      </c>
      <c r="D84" s="203" t="s">
        <v>14</v>
      </c>
      <c r="E84" s="13" t="s">
        <v>2024</v>
      </c>
      <c r="F84" s="203" t="s">
        <v>110</v>
      </c>
      <c r="G84" s="203">
        <v>3011159701</v>
      </c>
      <c r="H84" s="203" t="s">
        <v>1954</v>
      </c>
      <c r="I84" s="210" t="s">
        <v>2025</v>
      </c>
      <c r="J84" s="104" t="s">
        <v>2026</v>
      </c>
      <c r="K84" s="211">
        <v>518.08000000000004</v>
      </c>
      <c r="L84" s="104" t="s">
        <v>1802</v>
      </c>
      <c r="M84" s="276">
        <v>43062809</v>
      </c>
      <c r="N84" s="104"/>
      <c r="O84" s="104" t="s">
        <v>1965</v>
      </c>
      <c r="P84" s="104"/>
      <c r="Q84" s="205" t="s">
        <v>187</v>
      </c>
      <c r="R84" s="205" t="s">
        <v>606</v>
      </c>
      <c r="S84" s="205" t="s">
        <v>607</v>
      </c>
      <c r="T84" s="203" t="s">
        <v>24</v>
      </c>
      <c r="U84" s="203"/>
      <c r="V84" s="203"/>
      <c r="W84" s="204"/>
    </row>
    <row r="85" spans="2:23" s="209" customFormat="1" ht="17.25" customHeight="1">
      <c r="B85" s="203">
        <v>2026</v>
      </c>
      <c r="C85" s="205">
        <v>5</v>
      </c>
      <c r="D85" s="205" t="s">
        <v>14</v>
      </c>
      <c r="E85" s="13" t="s">
        <v>2024</v>
      </c>
      <c r="F85" s="203" t="s">
        <v>110</v>
      </c>
      <c r="G85" s="205">
        <v>4014210201</v>
      </c>
      <c r="H85" s="205" t="s">
        <v>2027</v>
      </c>
      <c r="I85" s="212" t="s">
        <v>2028</v>
      </c>
      <c r="J85" s="104" t="s">
        <v>2029</v>
      </c>
      <c r="K85" s="94">
        <v>78</v>
      </c>
      <c r="L85" s="94" t="s">
        <v>1806</v>
      </c>
      <c r="M85" s="277">
        <v>13965900</v>
      </c>
      <c r="N85" s="94"/>
      <c r="O85" s="94"/>
      <c r="P85" s="104" t="s">
        <v>1965</v>
      </c>
      <c r="Q85" s="205" t="s">
        <v>187</v>
      </c>
      <c r="R85" s="205" t="s">
        <v>606</v>
      </c>
      <c r="S85" s="205" t="s">
        <v>607</v>
      </c>
      <c r="T85" s="203" t="s">
        <v>24</v>
      </c>
      <c r="U85" s="205"/>
      <c r="V85" s="205"/>
      <c r="W85" s="204"/>
    </row>
    <row r="86" spans="2:23" s="209" customFormat="1" ht="17.25" customHeight="1">
      <c r="B86" s="203">
        <v>2026</v>
      </c>
      <c r="C86" s="205">
        <v>5</v>
      </c>
      <c r="D86" s="205" t="s">
        <v>14</v>
      </c>
      <c r="E86" s="13" t="s">
        <v>2024</v>
      </c>
      <c r="F86" s="203" t="s">
        <v>110</v>
      </c>
      <c r="G86" s="205">
        <v>4924151101</v>
      </c>
      <c r="H86" s="205" t="s">
        <v>2030</v>
      </c>
      <c r="I86" s="210" t="s">
        <v>2031</v>
      </c>
      <c r="J86" s="94" t="s">
        <v>2030</v>
      </c>
      <c r="K86" s="94">
        <v>1</v>
      </c>
      <c r="L86" s="94" t="s">
        <v>1911</v>
      </c>
      <c r="M86" s="277">
        <v>26800000</v>
      </c>
      <c r="N86" s="94"/>
      <c r="O86" s="104" t="s">
        <v>1965</v>
      </c>
      <c r="P86" s="94"/>
      <c r="Q86" s="205" t="s">
        <v>187</v>
      </c>
      <c r="R86" s="205" t="s">
        <v>606</v>
      </c>
      <c r="S86" s="205" t="s">
        <v>607</v>
      </c>
      <c r="T86" s="203" t="s">
        <v>24</v>
      </c>
      <c r="U86" s="205"/>
      <c r="V86" s="205"/>
      <c r="W86" s="204"/>
    </row>
    <row r="87" spans="2:23" s="209" customFormat="1" ht="17.25" customHeight="1">
      <c r="B87" s="203">
        <v>2026</v>
      </c>
      <c r="C87" s="205">
        <v>5</v>
      </c>
      <c r="D87" s="205" t="s">
        <v>15</v>
      </c>
      <c r="E87" s="13" t="s">
        <v>2024</v>
      </c>
      <c r="F87" s="205" t="s">
        <v>52</v>
      </c>
      <c r="G87" s="205">
        <v>3015200101</v>
      </c>
      <c r="H87" s="205" t="s">
        <v>2032</v>
      </c>
      <c r="I87" s="210" t="s">
        <v>2033</v>
      </c>
      <c r="J87" s="94" t="s">
        <v>2018</v>
      </c>
      <c r="K87" s="94">
        <v>110</v>
      </c>
      <c r="L87" s="94" t="s">
        <v>2023</v>
      </c>
      <c r="M87" s="277">
        <v>17050000</v>
      </c>
      <c r="N87" s="94"/>
      <c r="O87" s="104"/>
      <c r="P87" s="94"/>
      <c r="Q87" s="205" t="s">
        <v>187</v>
      </c>
      <c r="R87" s="205" t="s">
        <v>606</v>
      </c>
      <c r="S87" s="205" t="s">
        <v>607</v>
      </c>
      <c r="T87" s="203" t="s">
        <v>24</v>
      </c>
      <c r="U87" s="205"/>
      <c r="V87" s="66" t="s">
        <v>63</v>
      </c>
      <c r="W87" s="204"/>
    </row>
    <row r="88" spans="2:23" s="209" customFormat="1" ht="17.25" customHeight="1">
      <c r="B88" s="202">
        <v>2026</v>
      </c>
      <c r="C88" s="203">
        <v>4</v>
      </c>
      <c r="D88" s="203" t="s">
        <v>15</v>
      </c>
      <c r="E88" s="13" t="s">
        <v>2034</v>
      </c>
      <c r="F88" s="203" t="s">
        <v>110</v>
      </c>
      <c r="G88" s="203">
        <v>4616157201</v>
      </c>
      <c r="H88" s="203" t="s">
        <v>2035</v>
      </c>
      <c r="I88" s="203" t="s">
        <v>2036</v>
      </c>
      <c r="J88" s="104" t="s">
        <v>2036</v>
      </c>
      <c r="K88" s="104">
        <v>4</v>
      </c>
      <c r="L88" s="104" t="s">
        <v>1911</v>
      </c>
      <c r="M88" s="276">
        <v>13490000</v>
      </c>
      <c r="N88" s="104" t="s">
        <v>1965</v>
      </c>
      <c r="O88" s="104"/>
      <c r="P88" s="104"/>
      <c r="Q88" s="202" t="s">
        <v>1899</v>
      </c>
      <c r="R88" s="202" t="s">
        <v>2037</v>
      </c>
      <c r="S88" s="202" t="s">
        <v>2038</v>
      </c>
      <c r="T88" s="203" t="s">
        <v>24</v>
      </c>
      <c r="U88" s="203"/>
      <c r="V88" s="203"/>
      <c r="W88" s="204"/>
    </row>
    <row r="89" spans="2:23" s="209" customFormat="1" ht="17.25" customHeight="1">
      <c r="B89" s="202">
        <v>2026</v>
      </c>
      <c r="C89" s="203">
        <v>4</v>
      </c>
      <c r="D89" s="203" t="s">
        <v>15</v>
      </c>
      <c r="E89" s="13" t="s">
        <v>2034</v>
      </c>
      <c r="F89" s="203" t="s">
        <v>110</v>
      </c>
      <c r="G89" s="203">
        <v>3911161102</v>
      </c>
      <c r="H89" s="203" t="s">
        <v>2039</v>
      </c>
      <c r="I89" s="203" t="s">
        <v>2040</v>
      </c>
      <c r="J89" s="104" t="s">
        <v>2041</v>
      </c>
      <c r="K89" s="104">
        <v>4</v>
      </c>
      <c r="L89" s="104" t="s">
        <v>1911</v>
      </c>
      <c r="M89" s="276">
        <v>3920000</v>
      </c>
      <c r="N89" s="104" t="s">
        <v>1965</v>
      </c>
      <c r="O89" s="104"/>
      <c r="P89" s="104"/>
      <c r="Q89" s="202" t="s">
        <v>1899</v>
      </c>
      <c r="R89" s="202" t="s">
        <v>2037</v>
      </c>
      <c r="S89" s="202" t="s">
        <v>2038</v>
      </c>
      <c r="T89" s="203" t="s">
        <v>24</v>
      </c>
      <c r="U89" s="203"/>
      <c r="V89" s="203"/>
      <c r="W89" s="204"/>
    </row>
    <row r="90" spans="2:23" s="209" customFormat="1" ht="17.25" customHeight="1">
      <c r="B90" s="202">
        <v>2026</v>
      </c>
      <c r="C90" s="203">
        <v>4</v>
      </c>
      <c r="D90" s="203" t="s">
        <v>15</v>
      </c>
      <c r="E90" s="13" t="s">
        <v>2034</v>
      </c>
      <c r="F90" s="203" t="s">
        <v>110</v>
      </c>
      <c r="G90" s="203">
        <v>3912110701</v>
      </c>
      <c r="H90" s="203" t="s">
        <v>2042</v>
      </c>
      <c r="I90" s="203" t="s">
        <v>2043</v>
      </c>
      <c r="J90" s="104" t="s">
        <v>2044</v>
      </c>
      <c r="K90" s="104">
        <v>4</v>
      </c>
      <c r="L90" s="104" t="s">
        <v>1911</v>
      </c>
      <c r="M90" s="276">
        <v>312000</v>
      </c>
      <c r="N90" s="104"/>
      <c r="O90" s="104" t="s">
        <v>1965</v>
      </c>
      <c r="P90" s="104"/>
      <c r="Q90" s="202" t="s">
        <v>1899</v>
      </c>
      <c r="R90" s="202" t="s">
        <v>2037</v>
      </c>
      <c r="S90" s="202" t="s">
        <v>2038</v>
      </c>
      <c r="T90" s="203" t="s">
        <v>24</v>
      </c>
      <c r="U90" s="203"/>
      <c r="V90" s="203"/>
      <c r="W90" s="204"/>
    </row>
    <row r="91" spans="2:23" s="209" customFormat="1" ht="17.25" customHeight="1">
      <c r="B91" s="202">
        <v>2026</v>
      </c>
      <c r="C91" s="203">
        <v>4</v>
      </c>
      <c r="D91" s="203" t="s">
        <v>15</v>
      </c>
      <c r="E91" s="13" t="s">
        <v>2034</v>
      </c>
      <c r="F91" s="203" t="s">
        <v>110</v>
      </c>
      <c r="G91" s="203">
        <v>4616150403</v>
      </c>
      <c r="H91" s="203" t="s">
        <v>2045</v>
      </c>
      <c r="I91" s="203" t="s">
        <v>2046</v>
      </c>
      <c r="J91" s="104" t="s">
        <v>2047</v>
      </c>
      <c r="K91" s="104">
        <v>1</v>
      </c>
      <c r="L91" s="104" t="s">
        <v>1911</v>
      </c>
      <c r="M91" s="276">
        <v>4650000</v>
      </c>
      <c r="N91" s="104" t="s">
        <v>1965</v>
      </c>
      <c r="O91" s="104"/>
      <c r="P91" s="104"/>
      <c r="Q91" s="202" t="s">
        <v>1899</v>
      </c>
      <c r="R91" s="202" t="s">
        <v>2037</v>
      </c>
      <c r="S91" s="202" t="s">
        <v>2038</v>
      </c>
      <c r="T91" s="203" t="s">
        <v>24</v>
      </c>
      <c r="U91" s="203"/>
      <c r="V91" s="203"/>
      <c r="W91" s="204"/>
    </row>
    <row r="92" spans="2:23" s="209" customFormat="1" ht="17.25" customHeight="1">
      <c r="B92" s="202">
        <v>2026</v>
      </c>
      <c r="C92" s="205">
        <v>4</v>
      </c>
      <c r="D92" s="205" t="s">
        <v>15</v>
      </c>
      <c r="E92" s="13" t="s">
        <v>2034</v>
      </c>
      <c r="F92" s="205" t="s">
        <v>110</v>
      </c>
      <c r="G92" s="205">
        <v>4511170501</v>
      </c>
      <c r="H92" s="205" t="s">
        <v>2048</v>
      </c>
      <c r="I92" s="205" t="s">
        <v>2049</v>
      </c>
      <c r="J92" s="94" t="s">
        <v>2050</v>
      </c>
      <c r="K92" s="94">
        <v>1</v>
      </c>
      <c r="L92" s="94" t="s">
        <v>1758</v>
      </c>
      <c r="M92" s="277">
        <v>49758400</v>
      </c>
      <c r="N92" s="104" t="s">
        <v>1965</v>
      </c>
      <c r="O92" s="94"/>
      <c r="P92" s="94"/>
      <c r="Q92" s="202" t="s">
        <v>1899</v>
      </c>
      <c r="R92" s="202" t="s">
        <v>2037</v>
      </c>
      <c r="S92" s="202" t="s">
        <v>2038</v>
      </c>
      <c r="T92" s="203" t="s">
        <v>24</v>
      </c>
      <c r="U92" s="205"/>
      <c r="V92" s="205"/>
      <c r="W92" s="204"/>
    </row>
    <row r="93" spans="2:23" s="160" customFormat="1" ht="17.25" customHeight="1">
      <c r="B93" s="32">
        <v>2026</v>
      </c>
      <c r="C93" s="32">
        <v>4</v>
      </c>
      <c r="D93" s="32" t="s">
        <v>14</v>
      </c>
      <c r="E93" s="32" t="s">
        <v>2327</v>
      </c>
      <c r="F93" s="32" t="s">
        <v>110</v>
      </c>
      <c r="G93" s="219">
        <v>4014218902</v>
      </c>
      <c r="H93" s="32" t="s">
        <v>2328</v>
      </c>
      <c r="I93" s="32" t="s">
        <v>1917</v>
      </c>
      <c r="J93" s="47" t="s">
        <v>1933</v>
      </c>
      <c r="K93" s="47">
        <v>300</v>
      </c>
      <c r="L93" s="47" t="s">
        <v>2023</v>
      </c>
      <c r="M93" s="159">
        <v>46395000</v>
      </c>
      <c r="N93" s="110"/>
      <c r="O93" s="110" t="s">
        <v>1912</v>
      </c>
      <c r="P93" s="110"/>
      <c r="Q93" s="32" t="s">
        <v>397</v>
      </c>
      <c r="R93" s="127" t="s">
        <v>2197</v>
      </c>
      <c r="S93" s="127" t="s">
        <v>2198</v>
      </c>
      <c r="T93" s="219" t="s">
        <v>24</v>
      </c>
      <c r="U93" s="32"/>
      <c r="V93" s="32"/>
      <c r="W93" s="186"/>
    </row>
    <row r="94" spans="2:23" s="160" customFormat="1" ht="17.25" customHeight="1">
      <c r="B94" s="32">
        <v>2026</v>
      </c>
      <c r="C94" s="32">
        <v>4</v>
      </c>
      <c r="D94" s="32" t="s">
        <v>14</v>
      </c>
      <c r="E94" s="32" t="s">
        <v>2329</v>
      </c>
      <c r="F94" s="32" t="s">
        <v>110</v>
      </c>
      <c r="G94" s="32">
        <v>3012171301</v>
      </c>
      <c r="H94" s="32" t="s">
        <v>2330</v>
      </c>
      <c r="I94" s="127" t="s">
        <v>2331</v>
      </c>
      <c r="J94" s="47" t="s">
        <v>1933</v>
      </c>
      <c r="K94" s="47">
        <v>1</v>
      </c>
      <c r="L94" s="47" t="s">
        <v>1940</v>
      </c>
      <c r="M94" s="159">
        <v>814000</v>
      </c>
      <c r="N94" s="47"/>
      <c r="O94" s="110" t="s">
        <v>1912</v>
      </c>
      <c r="P94" s="110"/>
      <c r="Q94" s="32" t="s">
        <v>397</v>
      </c>
      <c r="R94" s="127" t="s">
        <v>2200</v>
      </c>
      <c r="S94" s="127" t="s">
        <v>2201</v>
      </c>
      <c r="T94" s="219" t="s">
        <v>24</v>
      </c>
      <c r="U94" s="32"/>
      <c r="V94" s="32"/>
      <c r="W94" s="186"/>
    </row>
    <row r="95" spans="2:23" s="160" customFormat="1" ht="17.25" customHeight="1">
      <c r="B95" s="32">
        <v>2026</v>
      </c>
      <c r="C95" s="32">
        <v>4</v>
      </c>
      <c r="D95" s="32" t="s">
        <v>14</v>
      </c>
      <c r="E95" s="32" t="s">
        <v>2329</v>
      </c>
      <c r="F95" s="32" t="s">
        <v>110</v>
      </c>
      <c r="G95" s="32">
        <v>3012171301</v>
      </c>
      <c r="H95" s="32" t="s">
        <v>2330</v>
      </c>
      <c r="I95" s="127" t="s">
        <v>2332</v>
      </c>
      <c r="J95" s="47" t="s">
        <v>1933</v>
      </c>
      <c r="K95" s="47">
        <v>93</v>
      </c>
      <c r="L95" s="47" t="s">
        <v>1940</v>
      </c>
      <c r="M95" s="159">
        <v>20088000</v>
      </c>
      <c r="N95" s="47"/>
      <c r="O95" s="110" t="s">
        <v>1912</v>
      </c>
      <c r="P95" s="110"/>
      <c r="Q95" s="32" t="s">
        <v>397</v>
      </c>
      <c r="R95" s="127" t="s">
        <v>2200</v>
      </c>
      <c r="S95" s="127" t="s">
        <v>2201</v>
      </c>
      <c r="T95" s="219" t="s">
        <v>24</v>
      </c>
      <c r="U95" s="32"/>
      <c r="V95" s="32"/>
      <c r="W95" s="186"/>
    </row>
    <row r="96" spans="2:23" s="160" customFormat="1" ht="17.25" customHeight="1">
      <c r="B96" s="32">
        <v>2026</v>
      </c>
      <c r="C96" s="32">
        <v>4</v>
      </c>
      <c r="D96" s="32" t="s">
        <v>14</v>
      </c>
      <c r="E96" s="32" t="s">
        <v>2329</v>
      </c>
      <c r="F96" s="32" t="s">
        <v>110</v>
      </c>
      <c r="G96" s="32">
        <v>3012171301</v>
      </c>
      <c r="H96" s="32" t="s">
        <v>2330</v>
      </c>
      <c r="I96" s="127" t="s">
        <v>2333</v>
      </c>
      <c r="J96" s="47" t="s">
        <v>1933</v>
      </c>
      <c r="K96" s="47">
        <v>33</v>
      </c>
      <c r="L96" s="47" t="s">
        <v>1940</v>
      </c>
      <c r="M96" s="159">
        <v>5808000</v>
      </c>
      <c r="N96" s="47"/>
      <c r="O96" s="110" t="s">
        <v>1912</v>
      </c>
      <c r="P96" s="110"/>
      <c r="Q96" s="32" t="s">
        <v>397</v>
      </c>
      <c r="R96" s="127" t="s">
        <v>2200</v>
      </c>
      <c r="S96" s="127" t="s">
        <v>2201</v>
      </c>
      <c r="T96" s="219" t="s">
        <v>24</v>
      </c>
      <c r="U96" s="32"/>
      <c r="V96" s="32"/>
      <c r="W96" s="186"/>
    </row>
    <row r="97" spans="2:23" s="160" customFormat="1" ht="17.25" customHeight="1">
      <c r="B97" s="28">
        <v>2026</v>
      </c>
      <c r="C97" s="28">
        <v>4</v>
      </c>
      <c r="D97" s="28" t="s">
        <v>14</v>
      </c>
      <c r="E97" s="32" t="s">
        <v>2334</v>
      </c>
      <c r="F97" s="32" t="s">
        <v>110</v>
      </c>
      <c r="G97" s="66">
        <v>4015151301</v>
      </c>
      <c r="H97" s="66" t="s">
        <v>2335</v>
      </c>
      <c r="I97" s="28" t="s">
        <v>2336</v>
      </c>
      <c r="J97" s="66" t="s">
        <v>1933</v>
      </c>
      <c r="K97" s="66">
        <v>1</v>
      </c>
      <c r="L97" s="66" t="s">
        <v>1812</v>
      </c>
      <c r="M97" s="247">
        <v>3500000</v>
      </c>
      <c r="N97" s="66"/>
      <c r="O97" s="47" t="s">
        <v>1912</v>
      </c>
      <c r="P97" s="66"/>
      <c r="Q97" s="32" t="s">
        <v>2206</v>
      </c>
      <c r="R97" s="66" t="s">
        <v>2337</v>
      </c>
      <c r="S97" s="66" t="s">
        <v>2338</v>
      </c>
      <c r="T97" s="66" t="s">
        <v>1829</v>
      </c>
      <c r="U97" s="66"/>
      <c r="V97" s="66"/>
      <c r="W97" s="186"/>
    </row>
    <row r="98" spans="2:23" s="3" customFormat="1" ht="17.25" customHeight="1">
      <c r="B98" s="11">
        <v>2026</v>
      </c>
      <c r="C98" s="13">
        <v>4</v>
      </c>
      <c r="D98" s="13" t="s">
        <v>14</v>
      </c>
      <c r="E98" s="32" t="s">
        <v>2339</v>
      </c>
      <c r="F98" s="13" t="s">
        <v>110</v>
      </c>
      <c r="G98" s="13">
        <v>3015200101</v>
      </c>
      <c r="H98" s="13" t="s">
        <v>2032</v>
      </c>
      <c r="I98" s="13" t="s">
        <v>2340</v>
      </c>
      <c r="J98" s="62" t="s">
        <v>1933</v>
      </c>
      <c r="K98" s="62">
        <v>500</v>
      </c>
      <c r="L98" s="62" t="s">
        <v>2023</v>
      </c>
      <c r="M98" s="150">
        <v>59500000</v>
      </c>
      <c r="N98" s="62"/>
      <c r="O98" s="62" t="s">
        <v>271</v>
      </c>
      <c r="P98" s="62"/>
      <c r="Q98" s="11" t="s">
        <v>2341</v>
      </c>
      <c r="R98" s="11" t="s">
        <v>2173</v>
      </c>
      <c r="S98" s="11" t="s">
        <v>2174</v>
      </c>
      <c r="T98" s="13" t="s">
        <v>24</v>
      </c>
      <c r="U98" s="13"/>
      <c r="V98" s="13"/>
      <c r="W98" s="14"/>
    </row>
    <row r="99" spans="2:23" s="3" customFormat="1" ht="17.25" customHeight="1">
      <c r="B99" s="11">
        <v>2026</v>
      </c>
      <c r="C99" s="28">
        <v>4</v>
      </c>
      <c r="D99" s="28" t="s">
        <v>14</v>
      </c>
      <c r="E99" s="32" t="s">
        <v>2179</v>
      </c>
      <c r="F99" s="28" t="s">
        <v>110</v>
      </c>
      <c r="G99" s="28">
        <v>4014178201</v>
      </c>
      <c r="H99" s="28" t="s">
        <v>2342</v>
      </c>
      <c r="I99" s="28" t="s">
        <v>2343</v>
      </c>
      <c r="J99" s="29" t="s">
        <v>16</v>
      </c>
      <c r="K99" s="29">
        <v>113</v>
      </c>
      <c r="L99" s="29" t="s">
        <v>1911</v>
      </c>
      <c r="M99" s="140">
        <v>23176300</v>
      </c>
      <c r="N99" s="29"/>
      <c r="O99" s="29" t="s">
        <v>271</v>
      </c>
      <c r="P99" s="29"/>
      <c r="Q99" s="66" t="s">
        <v>78</v>
      </c>
      <c r="R99" s="66" t="s">
        <v>401</v>
      </c>
      <c r="S99" s="66" t="s">
        <v>398</v>
      </c>
      <c r="T99" s="28" t="s">
        <v>24</v>
      </c>
      <c r="U99" s="28"/>
      <c r="V99" s="28"/>
      <c r="W99" s="14"/>
    </row>
    <row r="100" spans="2:23" s="3" customFormat="1" ht="17.25" customHeight="1">
      <c r="B100" s="28">
        <v>2026</v>
      </c>
      <c r="C100" s="28">
        <v>6</v>
      </c>
      <c r="D100" s="28" t="s">
        <v>15</v>
      </c>
      <c r="E100" s="32" t="s">
        <v>2344</v>
      </c>
      <c r="F100" s="28" t="s">
        <v>110</v>
      </c>
      <c r="G100" s="28">
        <v>4924151101</v>
      </c>
      <c r="H100" s="28" t="s">
        <v>2030</v>
      </c>
      <c r="I100" s="234" t="s">
        <v>2345</v>
      </c>
      <c r="J100" s="29" t="s">
        <v>16</v>
      </c>
      <c r="K100" s="235">
        <v>1</v>
      </c>
      <c r="L100" s="29" t="s">
        <v>1826</v>
      </c>
      <c r="M100" s="236">
        <v>17000000</v>
      </c>
      <c r="N100" s="29"/>
      <c r="O100" s="29" t="s">
        <v>271</v>
      </c>
      <c r="P100" s="29"/>
      <c r="Q100" s="28" t="s">
        <v>2253</v>
      </c>
      <c r="R100" s="28" t="s">
        <v>2346</v>
      </c>
      <c r="S100" s="28" t="s">
        <v>2347</v>
      </c>
      <c r="T100" s="28" t="s">
        <v>24</v>
      </c>
      <c r="U100" s="28"/>
      <c r="V100" s="28"/>
      <c r="W100" s="14"/>
    </row>
    <row r="101" spans="2:23" s="3" customFormat="1" ht="17.25" customHeight="1">
      <c r="B101" s="28">
        <v>2026</v>
      </c>
      <c r="C101" s="28">
        <v>6</v>
      </c>
      <c r="D101" s="28" t="s">
        <v>15</v>
      </c>
      <c r="E101" s="32" t="s">
        <v>2344</v>
      </c>
      <c r="F101" s="28" t="s">
        <v>110</v>
      </c>
      <c r="G101" s="28">
        <v>4924151101</v>
      </c>
      <c r="H101" s="28" t="s">
        <v>2030</v>
      </c>
      <c r="I101" s="234" t="s">
        <v>2348</v>
      </c>
      <c r="J101" s="29" t="s">
        <v>16</v>
      </c>
      <c r="K101" s="235">
        <v>1</v>
      </c>
      <c r="L101" s="29" t="s">
        <v>1826</v>
      </c>
      <c r="M101" s="236">
        <v>13400000</v>
      </c>
      <c r="N101" s="29"/>
      <c r="O101" s="29" t="s">
        <v>271</v>
      </c>
      <c r="P101" s="29"/>
      <c r="Q101" s="28" t="s">
        <v>2253</v>
      </c>
      <c r="R101" s="28" t="s">
        <v>2346</v>
      </c>
      <c r="S101" s="28" t="s">
        <v>2347</v>
      </c>
      <c r="T101" s="28" t="s">
        <v>24</v>
      </c>
      <c r="U101" s="28"/>
      <c r="V101" s="28"/>
      <c r="W101" s="14"/>
    </row>
    <row r="102" spans="2:23" s="3" customFormat="1" ht="17.25" customHeight="1">
      <c r="B102" s="28">
        <v>2026</v>
      </c>
      <c r="C102" s="28">
        <v>6</v>
      </c>
      <c r="D102" s="28" t="s">
        <v>15</v>
      </c>
      <c r="E102" s="32" t="s">
        <v>2344</v>
      </c>
      <c r="F102" s="28" t="s">
        <v>110</v>
      </c>
      <c r="G102" s="28">
        <v>3011159701</v>
      </c>
      <c r="H102" s="28" t="s">
        <v>132</v>
      </c>
      <c r="I102" s="28" t="s">
        <v>2349</v>
      </c>
      <c r="J102" s="29" t="s">
        <v>16</v>
      </c>
      <c r="K102" s="44">
        <v>114</v>
      </c>
      <c r="L102" s="29" t="s">
        <v>109</v>
      </c>
      <c r="M102" s="140">
        <v>11304240</v>
      </c>
      <c r="N102" s="29"/>
      <c r="O102" s="29" t="s">
        <v>271</v>
      </c>
      <c r="P102" s="29"/>
      <c r="Q102" s="28" t="s">
        <v>2253</v>
      </c>
      <c r="R102" s="28" t="s">
        <v>2346</v>
      </c>
      <c r="S102" s="28" t="s">
        <v>2347</v>
      </c>
      <c r="T102" s="28" t="s">
        <v>24</v>
      </c>
      <c r="U102" s="28"/>
      <c r="V102" s="28"/>
      <c r="W102" s="14"/>
    </row>
    <row r="103" spans="2:23" s="3" customFormat="1" ht="17.25" customHeight="1">
      <c r="B103" s="28">
        <v>2026</v>
      </c>
      <c r="C103" s="28">
        <v>6</v>
      </c>
      <c r="D103" s="28" t="s">
        <v>15</v>
      </c>
      <c r="E103" s="32" t="s">
        <v>2344</v>
      </c>
      <c r="F103" s="28" t="s">
        <v>110</v>
      </c>
      <c r="G103" s="28">
        <v>3015200101</v>
      </c>
      <c r="H103" s="28" t="s">
        <v>2350</v>
      </c>
      <c r="I103" s="28" t="s">
        <v>2351</v>
      </c>
      <c r="J103" s="29" t="s">
        <v>16</v>
      </c>
      <c r="K103" s="44">
        <v>30</v>
      </c>
      <c r="L103" s="29" t="s">
        <v>2019</v>
      </c>
      <c r="M103" s="140">
        <v>12600000</v>
      </c>
      <c r="N103" s="29"/>
      <c r="O103" s="29" t="s">
        <v>271</v>
      </c>
      <c r="P103" s="29"/>
      <c r="Q103" s="28" t="s">
        <v>2253</v>
      </c>
      <c r="R103" s="28" t="s">
        <v>2346</v>
      </c>
      <c r="S103" s="28" t="s">
        <v>2347</v>
      </c>
      <c r="T103" s="28" t="s">
        <v>24</v>
      </c>
      <c r="U103" s="28"/>
      <c r="V103" s="28"/>
      <c r="W103" s="14"/>
    </row>
    <row r="104" spans="2:23" s="3" customFormat="1" ht="17.25" customHeight="1">
      <c r="B104" s="28">
        <v>2026</v>
      </c>
      <c r="C104" s="28">
        <v>4</v>
      </c>
      <c r="D104" s="28" t="s">
        <v>15</v>
      </c>
      <c r="E104" s="32" t="s">
        <v>2352</v>
      </c>
      <c r="F104" s="28" t="s">
        <v>110</v>
      </c>
      <c r="G104" s="28">
        <v>4014178203</v>
      </c>
      <c r="H104" s="28" t="s">
        <v>2353</v>
      </c>
      <c r="I104" s="28" t="s">
        <v>2354</v>
      </c>
      <c r="J104" s="29" t="s">
        <v>16</v>
      </c>
      <c r="K104" s="44">
        <v>414</v>
      </c>
      <c r="L104" s="29" t="s">
        <v>1911</v>
      </c>
      <c r="M104" s="140">
        <v>179096400</v>
      </c>
      <c r="N104" s="29"/>
      <c r="O104" s="29" t="s">
        <v>271</v>
      </c>
      <c r="P104" s="29"/>
      <c r="Q104" s="28" t="s">
        <v>2253</v>
      </c>
      <c r="R104" s="28" t="s">
        <v>2258</v>
      </c>
      <c r="S104" s="28" t="s">
        <v>2259</v>
      </c>
      <c r="T104" s="28" t="s">
        <v>24</v>
      </c>
      <c r="U104" s="28"/>
      <c r="V104" s="28"/>
      <c r="W104" s="14"/>
    </row>
    <row r="105" spans="2:23" s="3" customFormat="1" ht="17.25" customHeight="1">
      <c r="B105" s="28">
        <v>2026</v>
      </c>
      <c r="C105" s="28">
        <v>4</v>
      </c>
      <c r="D105" s="28" t="s">
        <v>15</v>
      </c>
      <c r="E105" s="32" t="s">
        <v>2352</v>
      </c>
      <c r="F105" s="28" t="s">
        <v>110</v>
      </c>
      <c r="G105" s="28">
        <v>4014178203</v>
      </c>
      <c r="H105" s="28" t="s">
        <v>2353</v>
      </c>
      <c r="I105" s="28" t="s">
        <v>2355</v>
      </c>
      <c r="J105" s="29" t="s">
        <v>16</v>
      </c>
      <c r="K105" s="44">
        <v>546</v>
      </c>
      <c r="L105" s="29" t="s">
        <v>1911</v>
      </c>
      <c r="M105" s="140">
        <v>313021800</v>
      </c>
      <c r="N105" s="29"/>
      <c r="O105" s="29" t="s">
        <v>271</v>
      </c>
      <c r="P105" s="29"/>
      <c r="Q105" s="28" t="s">
        <v>2253</v>
      </c>
      <c r="R105" s="28" t="s">
        <v>2258</v>
      </c>
      <c r="S105" s="28" t="s">
        <v>2259</v>
      </c>
      <c r="T105" s="28" t="s">
        <v>24</v>
      </c>
      <c r="U105" s="28"/>
      <c r="V105" s="28"/>
      <c r="W105" s="14"/>
    </row>
    <row r="106" spans="2:23" s="3" customFormat="1" ht="17.25" customHeight="1">
      <c r="B106" s="28">
        <v>2026</v>
      </c>
      <c r="C106" s="28">
        <v>4</v>
      </c>
      <c r="D106" s="28" t="s">
        <v>15</v>
      </c>
      <c r="E106" s="32" t="s">
        <v>2356</v>
      </c>
      <c r="F106" s="28" t="s">
        <v>110</v>
      </c>
      <c r="G106" s="28">
        <v>4014178203</v>
      </c>
      <c r="H106" s="28" t="s">
        <v>1325</v>
      </c>
      <c r="I106" s="28" t="s">
        <v>1326</v>
      </c>
      <c r="J106" s="29" t="s">
        <v>16</v>
      </c>
      <c r="K106" s="44">
        <v>161</v>
      </c>
      <c r="L106" s="29" t="s">
        <v>119</v>
      </c>
      <c r="M106" s="140">
        <v>145282800</v>
      </c>
      <c r="N106" s="29"/>
      <c r="O106" s="29" t="s">
        <v>271</v>
      </c>
      <c r="P106" s="29"/>
      <c r="Q106" s="28" t="s">
        <v>511</v>
      </c>
      <c r="R106" s="28" t="s">
        <v>2357</v>
      </c>
      <c r="S106" s="28" t="s">
        <v>2358</v>
      </c>
      <c r="T106" s="28" t="s">
        <v>24</v>
      </c>
      <c r="U106" s="28"/>
      <c r="V106" s="28"/>
      <c r="W106" s="14"/>
    </row>
    <row r="107" spans="2:23" s="3" customFormat="1" ht="17.25" customHeight="1">
      <c r="B107" s="28">
        <v>2026</v>
      </c>
      <c r="C107" s="28">
        <v>4</v>
      </c>
      <c r="D107" s="28" t="s">
        <v>15</v>
      </c>
      <c r="E107" s="32" t="s">
        <v>2356</v>
      </c>
      <c r="F107" s="28" t="s">
        <v>110</v>
      </c>
      <c r="G107" s="28">
        <v>4014178203</v>
      </c>
      <c r="H107" s="28" t="s">
        <v>1325</v>
      </c>
      <c r="I107" s="28" t="s">
        <v>1327</v>
      </c>
      <c r="J107" s="29" t="s">
        <v>16</v>
      </c>
      <c r="K107" s="44">
        <v>417</v>
      </c>
      <c r="L107" s="29" t="s">
        <v>119</v>
      </c>
      <c r="M107" s="140">
        <v>246655500</v>
      </c>
      <c r="N107" s="29"/>
      <c r="O107" s="29" t="s">
        <v>271</v>
      </c>
      <c r="P107" s="41"/>
      <c r="Q107" s="28" t="s">
        <v>511</v>
      </c>
      <c r="R107" s="28" t="s">
        <v>2359</v>
      </c>
      <c r="S107" s="28" t="s">
        <v>2360</v>
      </c>
      <c r="T107" s="28" t="s">
        <v>24</v>
      </c>
      <c r="U107" s="28"/>
      <c r="V107" s="28"/>
      <c r="W107" s="14"/>
    </row>
    <row r="108" spans="2:23" s="3" customFormat="1" ht="17.25" customHeight="1">
      <c r="B108" s="28">
        <v>2026</v>
      </c>
      <c r="C108" s="28">
        <v>4</v>
      </c>
      <c r="D108" s="28" t="s">
        <v>15</v>
      </c>
      <c r="E108" s="32" t="s">
        <v>2356</v>
      </c>
      <c r="F108" s="28" t="s">
        <v>110</v>
      </c>
      <c r="G108" s="28">
        <v>4014178203</v>
      </c>
      <c r="H108" s="28" t="s">
        <v>1325</v>
      </c>
      <c r="I108" s="28" t="s">
        <v>1328</v>
      </c>
      <c r="J108" s="29" t="s">
        <v>16</v>
      </c>
      <c r="K108" s="44">
        <v>231</v>
      </c>
      <c r="L108" s="29" t="s">
        <v>119</v>
      </c>
      <c r="M108" s="140">
        <v>173411700</v>
      </c>
      <c r="N108" s="29"/>
      <c r="O108" s="29" t="s">
        <v>271</v>
      </c>
      <c r="P108" s="29"/>
      <c r="Q108" s="28" t="s">
        <v>511</v>
      </c>
      <c r="R108" s="28" t="s">
        <v>2359</v>
      </c>
      <c r="S108" s="28" t="s">
        <v>2360</v>
      </c>
      <c r="T108" s="28" t="s">
        <v>24</v>
      </c>
      <c r="U108" s="28"/>
      <c r="V108" s="28"/>
      <c r="W108" s="14"/>
    </row>
    <row r="109" spans="2:23" s="3" customFormat="1" ht="17.25" customHeight="1">
      <c r="B109" s="28">
        <v>2026</v>
      </c>
      <c r="C109" s="28">
        <v>6</v>
      </c>
      <c r="D109" s="28" t="s">
        <v>14</v>
      </c>
      <c r="E109" s="32" t="s">
        <v>2361</v>
      </c>
      <c r="F109" s="28" t="s">
        <v>110</v>
      </c>
      <c r="G109" s="28">
        <v>3011150501</v>
      </c>
      <c r="H109" s="28" t="s">
        <v>102</v>
      </c>
      <c r="I109" s="28" t="s">
        <v>236</v>
      </c>
      <c r="J109" s="29" t="s">
        <v>16</v>
      </c>
      <c r="K109" s="44">
        <v>870</v>
      </c>
      <c r="L109" s="29" t="s">
        <v>103</v>
      </c>
      <c r="M109" s="140">
        <v>54957851.299999997</v>
      </c>
      <c r="N109" s="29"/>
      <c r="O109" s="29" t="s">
        <v>271</v>
      </c>
      <c r="P109" s="29"/>
      <c r="Q109" s="28" t="s">
        <v>511</v>
      </c>
      <c r="R109" s="28" t="s">
        <v>751</v>
      </c>
      <c r="S109" s="28" t="s">
        <v>752</v>
      </c>
      <c r="T109" s="28" t="s">
        <v>24</v>
      </c>
      <c r="U109" s="28"/>
      <c r="V109" s="28"/>
      <c r="W109" s="14"/>
    </row>
    <row r="110" spans="2:23" s="3" customFormat="1" ht="17.25" customHeight="1">
      <c r="B110" s="28">
        <v>2026</v>
      </c>
      <c r="C110" s="28">
        <v>6</v>
      </c>
      <c r="D110" s="28" t="s">
        <v>14</v>
      </c>
      <c r="E110" s="32" t="s">
        <v>2361</v>
      </c>
      <c r="F110" s="28" t="s">
        <v>110</v>
      </c>
      <c r="G110" s="28">
        <v>3010161901</v>
      </c>
      <c r="H110" s="28" t="s">
        <v>118</v>
      </c>
      <c r="I110" s="28" t="s">
        <v>753</v>
      </c>
      <c r="J110" s="29" t="s">
        <v>16</v>
      </c>
      <c r="K110" s="44">
        <v>13.122</v>
      </c>
      <c r="L110" s="29" t="s">
        <v>116</v>
      </c>
      <c r="M110" s="140">
        <v>12951783</v>
      </c>
      <c r="N110" s="29"/>
      <c r="O110" s="29" t="s">
        <v>271</v>
      </c>
      <c r="P110" s="29"/>
      <c r="Q110" s="28" t="s">
        <v>511</v>
      </c>
      <c r="R110" s="28" t="s">
        <v>751</v>
      </c>
      <c r="S110" s="28" t="s">
        <v>752</v>
      </c>
      <c r="T110" s="28" t="s">
        <v>24</v>
      </c>
      <c r="U110" s="28"/>
      <c r="V110" s="28"/>
      <c r="W110" s="14"/>
    </row>
    <row r="111" spans="2:23" s="3" customFormat="1" ht="17.25" customHeight="1">
      <c r="B111" s="28">
        <v>2026</v>
      </c>
      <c r="C111" s="28">
        <v>5</v>
      </c>
      <c r="D111" s="28" t="s">
        <v>14</v>
      </c>
      <c r="E111" s="32" t="s">
        <v>2361</v>
      </c>
      <c r="F111" s="28" t="s">
        <v>110</v>
      </c>
      <c r="G111" s="28">
        <v>4014168801</v>
      </c>
      <c r="H111" s="28" t="s">
        <v>864</v>
      </c>
      <c r="I111" s="28" t="s">
        <v>865</v>
      </c>
      <c r="J111" s="29" t="s">
        <v>260</v>
      </c>
      <c r="K111" s="44">
        <v>2</v>
      </c>
      <c r="L111" s="29" t="s">
        <v>106</v>
      </c>
      <c r="M111" s="140">
        <v>4549000</v>
      </c>
      <c r="N111" s="29"/>
      <c r="O111" s="29" t="s">
        <v>271</v>
      </c>
      <c r="P111" s="29"/>
      <c r="Q111" s="28" t="s">
        <v>511</v>
      </c>
      <c r="R111" s="28" t="s">
        <v>751</v>
      </c>
      <c r="S111" s="28" t="s">
        <v>752</v>
      </c>
      <c r="T111" s="28" t="s">
        <v>24</v>
      </c>
      <c r="U111" s="28"/>
      <c r="V111" s="28"/>
      <c r="W111" s="14"/>
    </row>
    <row r="112" spans="2:23" s="3" customFormat="1" ht="17.25" customHeight="1">
      <c r="B112" s="28">
        <v>2026</v>
      </c>
      <c r="C112" s="28">
        <v>5</v>
      </c>
      <c r="D112" s="28" t="s">
        <v>14</v>
      </c>
      <c r="E112" s="32" t="s">
        <v>2361</v>
      </c>
      <c r="F112" s="28" t="s">
        <v>110</v>
      </c>
      <c r="G112" s="28">
        <v>4014168801</v>
      </c>
      <c r="H112" s="28" t="s">
        <v>864</v>
      </c>
      <c r="I112" s="28" t="s">
        <v>1476</v>
      </c>
      <c r="J112" s="29" t="s">
        <v>260</v>
      </c>
      <c r="K112" s="44">
        <v>1</v>
      </c>
      <c r="L112" s="29" t="s">
        <v>106</v>
      </c>
      <c r="M112" s="140">
        <v>3069000</v>
      </c>
      <c r="N112" s="41"/>
      <c r="O112" s="29" t="s">
        <v>271</v>
      </c>
      <c r="P112" s="41"/>
      <c r="Q112" s="28" t="s">
        <v>511</v>
      </c>
      <c r="R112" s="28" t="s">
        <v>751</v>
      </c>
      <c r="S112" s="28" t="s">
        <v>752</v>
      </c>
      <c r="T112" s="28" t="s">
        <v>24</v>
      </c>
      <c r="U112" s="28"/>
      <c r="V112" s="28"/>
      <c r="W112" s="14"/>
    </row>
    <row r="113" spans="2:23" s="3" customFormat="1" ht="17.25" customHeight="1">
      <c r="B113" s="28">
        <v>2026</v>
      </c>
      <c r="C113" s="28">
        <v>6</v>
      </c>
      <c r="D113" s="28" t="s">
        <v>14</v>
      </c>
      <c r="E113" s="32" t="s">
        <v>2361</v>
      </c>
      <c r="F113" s="28" t="s">
        <v>110</v>
      </c>
      <c r="G113" s="28">
        <v>3015200102</v>
      </c>
      <c r="H113" s="28" t="s">
        <v>1440</v>
      </c>
      <c r="I113" s="28" t="s">
        <v>1497</v>
      </c>
      <c r="J113" s="28" t="s">
        <v>16</v>
      </c>
      <c r="K113" s="28">
        <v>82</v>
      </c>
      <c r="L113" s="28" t="s">
        <v>120</v>
      </c>
      <c r="M113" s="140">
        <v>11294598</v>
      </c>
      <c r="N113" s="28"/>
      <c r="O113" s="28" t="s">
        <v>271</v>
      </c>
      <c r="P113" s="28"/>
      <c r="Q113" s="28" t="s">
        <v>511</v>
      </c>
      <c r="R113" s="28" t="s">
        <v>751</v>
      </c>
      <c r="S113" s="28" t="s">
        <v>752</v>
      </c>
      <c r="T113" s="28" t="s">
        <v>24</v>
      </c>
      <c r="U113" s="28"/>
      <c r="V113" s="28"/>
      <c r="W113" s="14"/>
    </row>
    <row r="114" spans="2:23" s="3" customFormat="1" ht="17.25" customHeight="1">
      <c r="B114" s="28">
        <v>2026</v>
      </c>
      <c r="C114" s="28">
        <v>6</v>
      </c>
      <c r="D114" s="28" t="s">
        <v>14</v>
      </c>
      <c r="E114" s="32" t="s">
        <v>2361</v>
      </c>
      <c r="F114" s="28" t="s">
        <v>110</v>
      </c>
      <c r="G114" s="28">
        <v>3015200102</v>
      </c>
      <c r="H114" s="28" t="s">
        <v>1498</v>
      </c>
      <c r="I114" s="28" t="s">
        <v>1499</v>
      </c>
      <c r="J114" s="28" t="s">
        <v>16</v>
      </c>
      <c r="K114" s="28">
        <v>3</v>
      </c>
      <c r="L114" s="28" t="s">
        <v>120</v>
      </c>
      <c r="M114" s="140">
        <v>4632880</v>
      </c>
      <c r="N114" s="28"/>
      <c r="O114" s="28" t="s">
        <v>271</v>
      </c>
      <c r="P114" s="28"/>
      <c r="Q114" s="28" t="s">
        <v>511</v>
      </c>
      <c r="R114" s="28" t="s">
        <v>751</v>
      </c>
      <c r="S114" s="28" t="s">
        <v>752</v>
      </c>
      <c r="T114" s="28" t="s">
        <v>24</v>
      </c>
      <c r="U114" s="28"/>
      <c r="V114" s="28"/>
      <c r="W114" s="14"/>
    </row>
    <row r="115" spans="2:23" s="3" customFormat="1" ht="17.25" customHeight="1">
      <c r="B115" s="28">
        <v>2026</v>
      </c>
      <c r="C115" s="28">
        <v>6</v>
      </c>
      <c r="D115" s="28" t="s">
        <v>14</v>
      </c>
      <c r="E115" s="28" t="s">
        <v>2356</v>
      </c>
      <c r="F115" s="28" t="s">
        <v>110</v>
      </c>
      <c r="G115" s="31">
        <v>3013150202</v>
      </c>
      <c r="H115" s="28" t="s">
        <v>358</v>
      </c>
      <c r="I115" s="31" t="s">
        <v>754</v>
      </c>
      <c r="J115" s="33" t="s">
        <v>16</v>
      </c>
      <c r="K115" s="33">
        <v>737</v>
      </c>
      <c r="L115" s="33" t="s">
        <v>112</v>
      </c>
      <c r="M115" s="272">
        <v>29480000</v>
      </c>
      <c r="N115" s="30"/>
      <c r="O115" s="28" t="s">
        <v>271</v>
      </c>
      <c r="P115" s="30"/>
      <c r="Q115" s="49" t="s">
        <v>2253</v>
      </c>
      <c r="R115" s="28" t="s">
        <v>2359</v>
      </c>
      <c r="S115" s="28" t="s">
        <v>2360</v>
      </c>
      <c r="T115" s="28" t="s">
        <v>24</v>
      </c>
      <c r="U115" s="28"/>
      <c r="V115" s="28"/>
      <c r="W115" s="14"/>
    </row>
    <row r="116" spans="2:23" s="3" customFormat="1" ht="17.25" customHeight="1">
      <c r="B116" s="11">
        <v>2026</v>
      </c>
      <c r="C116" s="13">
        <v>4</v>
      </c>
      <c r="D116" s="13" t="s">
        <v>15</v>
      </c>
      <c r="E116" s="32" t="s">
        <v>2362</v>
      </c>
      <c r="F116" s="13" t="s">
        <v>110</v>
      </c>
      <c r="G116" s="13">
        <v>3011159201</v>
      </c>
      <c r="H116" s="13" t="s">
        <v>2026</v>
      </c>
      <c r="I116" s="13" t="s">
        <v>2363</v>
      </c>
      <c r="J116" s="62"/>
      <c r="K116" s="62">
        <v>560</v>
      </c>
      <c r="L116" s="62" t="s">
        <v>1956</v>
      </c>
      <c r="M116" s="150">
        <v>59673600</v>
      </c>
      <c r="N116" s="62"/>
      <c r="O116" s="62" t="s">
        <v>1912</v>
      </c>
      <c r="P116" s="62"/>
      <c r="Q116" s="11" t="s">
        <v>2364</v>
      </c>
      <c r="R116" s="11" t="s">
        <v>2365</v>
      </c>
      <c r="S116" s="11" t="s">
        <v>2366</v>
      </c>
      <c r="T116" s="13" t="s">
        <v>24</v>
      </c>
      <c r="U116" s="13"/>
      <c r="V116" s="13"/>
      <c r="W116" s="14"/>
    </row>
    <row r="117" spans="2:23" s="3" customFormat="1" ht="17.25" customHeight="1">
      <c r="B117" s="11">
        <v>2026</v>
      </c>
      <c r="C117" s="13">
        <v>4</v>
      </c>
      <c r="D117" s="13" t="s">
        <v>14</v>
      </c>
      <c r="E117" s="32" t="s">
        <v>2367</v>
      </c>
      <c r="F117" s="13" t="s">
        <v>110</v>
      </c>
      <c r="G117" s="13">
        <v>3013150202</v>
      </c>
      <c r="H117" s="13" t="s">
        <v>2368</v>
      </c>
      <c r="I117" s="13" t="s">
        <v>2369</v>
      </c>
      <c r="J117" s="62"/>
      <c r="K117" s="62">
        <v>1153</v>
      </c>
      <c r="L117" s="62" t="s">
        <v>2370</v>
      </c>
      <c r="M117" s="150">
        <v>28401000</v>
      </c>
      <c r="N117" s="62"/>
      <c r="O117" s="62" t="s">
        <v>1912</v>
      </c>
      <c r="P117" s="62"/>
      <c r="Q117" s="11" t="s">
        <v>2364</v>
      </c>
      <c r="R117" s="66" t="s">
        <v>2371</v>
      </c>
      <c r="S117" s="66" t="s">
        <v>2372</v>
      </c>
      <c r="T117" s="13" t="s">
        <v>24</v>
      </c>
      <c r="U117" s="28"/>
      <c r="V117" s="28"/>
      <c r="W117" s="14"/>
    </row>
    <row r="118" spans="2:23" s="3" customFormat="1" ht="17.25" customHeight="1">
      <c r="B118" s="11">
        <v>2026</v>
      </c>
      <c r="C118" s="28">
        <v>4</v>
      </c>
      <c r="D118" s="28" t="s">
        <v>14</v>
      </c>
      <c r="E118" s="32" t="s">
        <v>2367</v>
      </c>
      <c r="F118" s="13" t="s">
        <v>110</v>
      </c>
      <c r="G118" s="28">
        <v>3013150202</v>
      </c>
      <c r="H118" s="28" t="s">
        <v>2373</v>
      </c>
      <c r="I118" s="28" t="s">
        <v>2374</v>
      </c>
      <c r="J118" s="29"/>
      <c r="K118" s="29">
        <v>5703</v>
      </c>
      <c r="L118" s="29" t="s">
        <v>2370</v>
      </c>
      <c r="M118" s="140">
        <v>184936000</v>
      </c>
      <c r="N118" s="29"/>
      <c r="O118" s="29" t="s">
        <v>1912</v>
      </c>
      <c r="P118" s="29"/>
      <c r="Q118" s="66" t="s">
        <v>296</v>
      </c>
      <c r="R118" s="66" t="s">
        <v>2371</v>
      </c>
      <c r="S118" s="66" t="s">
        <v>2372</v>
      </c>
      <c r="T118" s="13" t="s">
        <v>24</v>
      </c>
      <c r="U118" s="28"/>
      <c r="V118" s="28"/>
      <c r="W118" s="14"/>
    </row>
    <row r="119" spans="2:23" s="3" customFormat="1" ht="17.25" customHeight="1">
      <c r="B119" s="11">
        <v>2026</v>
      </c>
      <c r="C119" s="28">
        <v>4</v>
      </c>
      <c r="D119" s="28" t="s">
        <v>14</v>
      </c>
      <c r="E119" s="32" t="s">
        <v>2367</v>
      </c>
      <c r="F119" s="13" t="s">
        <v>110</v>
      </c>
      <c r="G119" s="28">
        <v>3013150202</v>
      </c>
      <c r="H119" s="28" t="s">
        <v>2375</v>
      </c>
      <c r="I119" s="28" t="s">
        <v>2376</v>
      </c>
      <c r="J119" s="29"/>
      <c r="K119" s="29">
        <v>1520</v>
      </c>
      <c r="L119" s="29" t="s">
        <v>2370</v>
      </c>
      <c r="M119" s="140">
        <v>61246000</v>
      </c>
      <c r="N119" s="29"/>
      <c r="O119" s="29" t="s">
        <v>1912</v>
      </c>
      <c r="P119" s="29"/>
      <c r="Q119" s="66" t="s">
        <v>296</v>
      </c>
      <c r="R119" s="66" t="s">
        <v>2371</v>
      </c>
      <c r="S119" s="66" t="s">
        <v>2372</v>
      </c>
      <c r="T119" s="13" t="s">
        <v>24</v>
      </c>
      <c r="U119" s="28"/>
      <c r="V119" s="28"/>
      <c r="W119" s="14"/>
    </row>
    <row r="120" spans="2:23" s="3" customFormat="1" ht="17.25" customHeight="1">
      <c r="B120" s="11">
        <v>2026</v>
      </c>
      <c r="C120" s="28">
        <v>4</v>
      </c>
      <c r="D120" s="28" t="s">
        <v>14</v>
      </c>
      <c r="E120" s="32" t="s">
        <v>2367</v>
      </c>
      <c r="F120" s="13" t="s">
        <v>110</v>
      </c>
      <c r="G120" s="28">
        <v>3012170201</v>
      </c>
      <c r="H120" s="28" t="s">
        <v>2377</v>
      </c>
      <c r="I120" s="28">
        <v>1500</v>
      </c>
      <c r="J120" s="29"/>
      <c r="K120" s="29">
        <v>155</v>
      </c>
      <c r="L120" s="29" t="s">
        <v>2023</v>
      </c>
      <c r="M120" s="140">
        <v>43131000</v>
      </c>
      <c r="N120" s="29"/>
      <c r="O120" s="29" t="s">
        <v>1912</v>
      </c>
      <c r="P120" s="29"/>
      <c r="Q120" s="66" t="s">
        <v>296</v>
      </c>
      <c r="R120" s="66" t="s">
        <v>2371</v>
      </c>
      <c r="S120" s="66" t="s">
        <v>2372</v>
      </c>
      <c r="T120" s="13" t="s">
        <v>24</v>
      </c>
      <c r="U120" s="28"/>
      <c r="V120" s="28"/>
      <c r="W120" s="14"/>
    </row>
    <row r="121" spans="2:23" s="3" customFormat="1" ht="17.25" customHeight="1">
      <c r="B121" s="11">
        <v>2026</v>
      </c>
      <c r="C121" s="28">
        <v>4</v>
      </c>
      <c r="D121" s="28" t="s">
        <v>14</v>
      </c>
      <c r="E121" s="28" t="s">
        <v>2538</v>
      </c>
      <c r="F121" s="28" t="s">
        <v>3948</v>
      </c>
      <c r="G121" s="28">
        <v>4015153101</v>
      </c>
      <c r="H121" s="28" t="s">
        <v>1231</v>
      </c>
      <c r="I121" s="28" t="s">
        <v>1232</v>
      </c>
      <c r="J121" s="29"/>
      <c r="K121" s="29">
        <v>2</v>
      </c>
      <c r="L121" s="29" t="s">
        <v>1911</v>
      </c>
      <c r="M121" s="140">
        <v>466660000</v>
      </c>
      <c r="N121" s="29"/>
      <c r="O121" s="29"/>
      <c r="P121" s="29"/>
      <c r="Q121" s="66" t="s">
        <v>296</v>
      </c>
      <c r="R121" s="66" t="s">
        <v>2510</v>
      </c>
      <c r="S121" s="66" t="s">
        <v>2511</v>
      </c>
      <c r="T121" s="13" t="s">
        <v>24</v>
      </c>
      <c r="U121" s="28"/>
      <c r="V121" s="28"/>
      <c r="W121" s="14"/>
    </row>
    <row r="122" spans="2:23" s="3" customFormat="1" ht="17.25" customHeight="1">
      <c r="B122" s="11">
        <v>2026</v>
      </c>
      <c r="C122" s="28">
        <v>4</v>
      </c>
      <c r="D122" s="28" t="s">
        <v>14</v>
      </c>
      <c r="E122" s="28" t="s">
        <v>2538</v>
      </c>
      <c r="F122" s="28" t="s">
        <v>3948</v>
      </c>
      <c r="G122" s="28">
        <v>4015153101</v>
      </c>
      <c r="H122" s="28" t="s">
        <v>1231</v>
      </c>
      <c r="I122" s="28" t="s">
        <v>1233</v>
      </c>
      <c r="J122" s="30"/>
      <c r="K122" s="29">
        <v>1</v>
      </c>
      <c r="L122" s="30" t="s">
        <v>1911</v>
      </c>
      <c r="M122" s="140">
        <v>125500000</v>
      </c>
      <c r="N122" s="30"/>
      <c r="O122" s="30"/>
      <c r="P122" s="30"/>
      <c r="Q122" s="66" t="s">
        <v>296</v>
      </c>
      <c r="R122" s="28" t="s">
        <v>2510</v>
      </c>
      <c r="S122" s="66" t="s">
        <v>2511</v>
      </c>
      <c r="T122" s="13" t="s">
        <v>24</v>
      </c>
      <c r="U122" s="28"/>
      <c r="V122" s="28"/>
      <c r="W122" s="14"/>
    </row>
    <row r="123" spans="2:23" s="3" customFormat="1" ht="17.25" customHeight="1">
      <c r="B123" s="11">
        <v>2026</v>
      </c>
      <c r="C123" s="28">
        <v>4</v>
      </c>
      <c r="D123" s="28" t="s">
        <v>14</v>
      </c>
      <c r="E123" s="28" t="s">
        <v>2541</v>
      </c>
      <c r="F123" s="28" t="s">
        <v>2772</v>
      </c>
      <c r="G123" s="28">
        <v>3011150501</v>
      </c>
      <c r="H123" s="28" t="s">
        <v>102</v>
      </c>
      <c r="I123" s="28" t="s">
        <v>232</v>
      </c>
      <c r="J123" s="29"/>
      <c r="K123" s="29">
        <v>153</v>
      </c>
      <c r="L123" s="29" t="s">
        <v>103</v>
      </c>
      <c r="M123" s="140">
        <v>14190000</v>
      </c>
      <c r="N123" s="29"/>
      <c r="O123" s="29" t="s">
        <v>1912</v>
      </c>
      <c r="P123" s="29"/>
      <c r="Q123" s="66" t="s">
        <v>296</v>
      </c>
      <c r="R123" s="66" t="s">
        <v>2365</v>
      </c>
      <c r="S123" s="66" t="s">
        <v>2366</v>
      </c>
      <c r="T123" s="13" t="s">
        <v>24</v>
      </c>
      <c r="U123" s="28"/>
      <c r="V123" s="28"/>
      <c r="W123" s="14"/>
    </row>
    <row r="124" spans="2:23" s="3" customFormat="1" ht="17.25" customHeight="1">
      <c r="B124" s="11">
        <v>2026</v>
      </c>
      <c r="C124" s="28">
        <v>4</v>
      </c>
      <c r="D124" s="28" t="s">
        <v>14</v>
      </c>
      <c r="E124" s="28" t="s">
        <v>2541</v>
      </c>
      <c r="F124" s="28" t="s">
        <v>2772</v>
      </c>
      <c r="G124" s="28">
        <v>3011150501</v>
      </c>
      <c r="H124" s="28" t="s">
        <v>102</v>
      </c>
      <c r="I124" s="28" t="s">
        <v>702</v>
      </c>
      <c r="J124" s="30"/>
      <c r="K124" s="29">
        <v>108</v>
      </c>
      <c r="L124" s="29" t="s">
        <v>103</v>
      </c>
      <c r="M124" s="140">
        <v>9862000</v>
      </c>
      <c r="N124" s="30"/>
      <c r="O124" s="29" t="s">
        <v>1912</v>
      </c>
      <c r="P124" s="30"/>
      <c r="Q124" s="66" t="s">
        <v>296</v>
      </c>
      <c r="R124" s="66" t="s">
        <v>2365</v>
      </c>
      <c r="S124" s="28" t="s">
        <v>2366</v>
      </c>
      <c r="T124" s="13" t="s">
        <v>24</v>
      </c>
      <c r="U124" s="28"/>
      <c r="V124" s="28"/>
      <c r="W124" s="14"/>
    </row>
    <row r="125" spans="2:23" s="3" customFormat="1" ht="17.25" customHeight="1">
      <c r="B125" s="11">
        <v>2026</v>
      </c>
      <c r="C125" s="28">
        <v>4</v>
      </c>
      <c r="D125" s="28" t="s">
        <v>14</v>
      </c>
      <c r="E125" s="28" t="s">
        <v>2541</v>
      </c>
      <c r="F125" s="28" t="s">
        <v>2772</v>
      </c>
      <c r="G125" s="28">
        <v>3015200101</v>
      </c>
      <c r="H125" s="28" t="s">
        <v>1387</v>
      </c>
      <c r="I125" s="28" t="s">
        <v>1388</v>
      </c>
      <c r="J125" s="30"/>
      <c r="K125" s="29">
        <v>348</v>
      </c>
      <c r="L125" s="29" t="s">
        <v>120</v>
      </c>
      <c r="M125" s="140">
        <v>170520000</v>
      </c>
      <c r="N125" s="30"/>
      <c r="O125" s="29" t="s">
        <v>1912</v>
      </c>
      <c r="P125" s="30"/>
      <c r="Q125" s="49" t="s">
        <v>2364</v>
      </c>
      <c r="R125" s="66" t="s">
        <v>2365</v>
      </c>
      <c r="S125" s="28" t="s">
        <v>2366</v>
      </c>
      <c r="T125" s="13" t="s">
        <v>24</v>
      </c>
      <c r="U125" s="28"/>
      <c r="V125" s="28"/>
      <c r="W125" s="14"/>
    </row>
    <row r="126" spans="2:23" s="3" customFormat="1" ht="17.25" customHeight="1">
      <c r="B126" s="11">
        <v>2026</v>
      </c>
      <c r="C126" s="28">
        <v>4</v>
      </c>
      <c r="D126" s="28" t="s">
        <v>14</v>
      </c>
      <c r="E126" s="28" t="s">
        <v>2542</v>
      </c>
      <c r="F126" s="28" t="s">
        <v>3948</v>
      </c>
      <c r="G126" s="28">
        <v>3912100101</v>
      </c>
      <c r="H126" s="28" t="s">
        <v>143</v>
      </c>
      <c r="I126" s="28" t="s">
        <v>1389</v>
      </c>
      <c r="J126" s="30"/>
      <c r="K126" s="29">
        <v>3</v>
      </c>
      <c r="L126" s="29" t="s">
        <v>106</v>
      </c>
      <c r="M126" s="140">
        <v>324000000</v>
      </c>
      <c r="N126" s="30"/>
      <c r="O126" s="30"/>
      <c r="P126" s="30"/>
      <c r="Q126" s="49" t="s">
        <v>2262</v>
      </c>
      <c r="R126" s="28" t="s">
        <v>2269</v>
      </c>
      <c r="S126" s="28" t="s">
        <v>2270</v>
      </c>
      <c r="T126" s="13" t="s">
        <v>24</v>
      </c>
      <c r="U126" s="28"/>
      <c r="V126" s="28"/>
      <c r="W126" s="14"/>
    </row>
    <row r="127" spans="2:23" s="3" customFormat="1" ht="17.25" customHeight="1">
      <c r="B127" s="11">
        <v>2026</v>
      </c>
      <c r="C127" s="13">
        <v>6</v>
      </c>
      <c r="D127" s="13" t="s">
        <v>15</v>
      </c>
      <c r="E127" s="32" t="s">
        <v>2378</v>
      </c>
      <c r="F127" s="13" t="s">
        <v>110</v>
      </c>
      <c r="G127" s="13">
        <v>3011150501</v>
      </c>
      <c r="H127" s="13" t="s">
        <v>1796</v>
      </c>
      <c r="I127" s="13" t="s">
        <v>2379</v>
      </c>
      <c r="J127" s="62" t="s">
        <v>1933</v>
      </c>
      <c r="K127" s="62">
        <v>4586</v>
      </c>
      <c r="L127" s="62" t="s">
        <v>1799</v>
      </c>
      <c r="M127" s="150">
        <v>470000000</v>
      </c>
      <c r="N127" s="62"/>
      <c r="O127" s="62" t="s">
        <v>1965</v>
      </c>
      <c r="P127" s="62"/>
      <c r="Q127" s="11" t="s">
        <v>2380</v>
      </c>
      <c r="R127" s="11" t="s">
        <v>2381</v>
      </c>
      <c r="S127" s="11" t="s">
        <v>2382</v>
      </c>
      <c r="T127" s="13" t="s">
        <v>24</v>
      </c>
      <c r="U127" s="13"/>
      <c r="V127" s="13"/>
      <c r="W127" s="14"/>
    </row>
    <row r="128" spans="2:23" s="3" customFormat="1" ht="17.25" customHeight="1">
      <c r="B128" s="11">
        <v>2026</v>
      </c>
      <c r="C128" s="13">
        <v>4</v>
      </c>
      <c r="D128" s="13" t="s">
        <v>14</v>
      </c>
      <c r="E128" s="32" t="s">
        <v>2383</v>
      </c>
      <c r="F128" s="28" t="s">
        <v>101</v>
      </c>
      <c r="G128" s="28">
        <v>3912110301</v>
      </c>
      <c r="H128" s="28" t="s">
        <v>2384</v>
      </c>
      <c r="I128" s="13" t="s">
        <v>2379</v>
      </c>
      <c r="J128" s="62" t="s">
        <v>2385</v>
      </c>
      <c r="K128" s="62">
        <v>1</v>
      </c>
      <c r="L128" s="62" t="s">
        <v>1911</v>
      </c>
      <c r="M128" s="140">
        <v>308866187</v>
      </c>
      <c r="N128" s="62"/>
      <c r="O128" s="62" t="s">
        <v>1912</v>
      </c>
      <c r="P128" s="62"/>
      <c r="Q128" s="66" t="s">
        <v>2386</v>
      </c>
      <c r="R128" s="11" t="s">
        <v>2387</v>
      </c>
      <c r="S128" s="11" t="s">
        <v>2388</v>
      </c>
      <c r="T128" s="13" t="s">
        <v>24</v>
      </c>
      <c r="U128" s="13"/>
      <c r="V128" s="13"/>
      <c r="W128" s="14"/>
    </row>
    <row r="129" spans="2:23" s="3" customFormat="1" ht="17.25" customHeight="1">
      <c r="B129" s="11">
        <v>2026</v>
      </c>
      <c r="C129" s="28">
        <v>4</v>
      </c>
      <c r="D129" s="28" t="s">
        <v>14</v>
      </c>
      <c r="E129" s="32" t="s">
        <v>2383</v>
      </c>
      <c r="F129" s="28" t="s">
        <v>110</v>
      </c>
      <c r="G129" s="28">
        <v>3912100101</v>
      </c>
      <c r="H129" s="28" t="s">
        <v>2389</v>
      </c>
      <c r="I129" s="13" t="s">
        <v>2379</v>
      </c>
      <c r="J129" s="62" t="s">
        <v>2385</v>
      </c>
      <c r="K129" s="62">
        <v>1</v>
      </c>
      <c r="L129" s="62" t="s">
        <v>1911</v>
      </c>
      <c r="M129" s="140">
        <v>84757617</v>
      </c>
      <c r="N129" s="29"/>
      <c r="O129" s="62" t="s">
        <v>1912</v>
      </c>
      <c r="P129" s="29"/>
      <c r="Q129" s="66" t="s">
        <v>2386</v>
      </c>
      <c r="R129" s="11" t="s">
        <v>2387</v>
      </c>
      <c r="S129" s="11" t="s">
        <v>2388</v>
      </c>
      <c r="T129" s="13" t="s">
        <v>24</v>
      </c>
      <c r="U129" s="28"/>
      <c r="V129" s="28"/>
      <c r="W129" s="14"/>
    </row>
    <row r="130" spans="2:23" s="3" customFormat="1" ht="17.25" customHeight="1">
      <c r="B130" s="11">
        <v>2026</v>
      </c>
      <c r="C130" s="28">
        <v>4</v>
      </c>
      <c r="D130" s="28" t="s">
        <v>14</v>
      </c>
      <c r="E130" s="28" t="s">
        <v>2535</v>
      </c>
      <c r="F130" s="28" t="s">
        <v>110</v>
      </c>
      <c r="G130" s="28">
        <v>3011150501</v>
      </c>
      <c r="H130" s="28" t="s">
        <v>102</v>
      </c>
      <c r="I130" s="28" t="s">
        <v>3949</v>
      </c>
      <c r="J130" s="62" t="s">
        <v>1933</v>
      </c>
      <c r="K130" s="29">
        <v>1</v>
      </c>
      <c r="L130" s="29" t="s">
        <v>1758</v>
      </c>
      <c r="M130" s="140">
        <v>50430000</v>
      </c>
      <c r="N130" s="29"/>
      <c r="O130" s="62" t="s">
        <v>1912</v>
      </c>
      <c r="P130" s="29"/>
      <c r="Q130" s="66" t="s">
        <v>2537</v>
      </c>
      <c r="R130" s="66" t="s">
        <v>3950</v>
      </c>
      <c r="S130" s="66" t="s">
        <v>3951</v>
      </c>
      <c r="T130" s="28" t="s">
        <v>24</v>
      </c>
      <c r="U130" s="28"/>
      <c r="V130" s="28"/>
      <c r="W130" s="14"/>
    </row>
    <row r="131" spans="2:23" s="3" customFormat="1" ht="17.25" customHeight="1">
      <c r="B131" s="11">
        <v>2026</v>
      </c>
      <c r="C131" s="28">
        <v>4</v>
      </c>
      <c r="D131" s="28" t="s">
        <v>14</v>
      </c>
      <c r="E131" s="28" t="s">
        <v>2536</v>
      </c>
      <c r="F131" s="28" t="s">
        <v>110</v>
      </c>
      <c r="G131" s="28">
        <v>3010161901</v>
      </c>
      <c r="H131" s="28" t="s">
        <v>118</v>
      </c>
      <c r="I131" s="28" t="s">
        <v>3952</v>
      </c>
      <c r="J131" s="62" t="s">
        <v>1933</v>
      </c>
      <c r="K131" s="29">
        <v>1</v>
      </c>
      <c r="L131" s="29" t="s">
        <v>1758</v>
      </c>
      <c r="M131" s="140">
        <v>24750000</v>
      </c>
      <c r="N131" s="29"/>
      <c r="O131" s="62" t="s">
        <v>1912</v>
      </c>
      <c r="P131" s="29"/>
      <c r="Q131" s="66" t="s">
        <v>2537</v>
      </c>
      <c r="R131" s="66" t="s">
        <v>3950</v>
      </c>
      <c r="S131" s="66" t="s">
        <v>3951</v>
      </c>
      <c r="T131" s="28" t="s">
        <v>24</v>
      </c>
      <c r="U131" s="28"/>
      <c r="V131" s="28"/>
      <c r="W131" s="14"/>
    </row>
    <row r="132" spans="2:23" s="3" customFormat="1" ht="17.25" customHeight="1">
      <c r="B132" s="11">
        <v>2026</v>
      </c>
      <c r="C132" s="28">
        <v>4</v>
      </c>
      <c r="D132" s="28" t="s">
        <v>15</v>
      </c>
      <c r="E132" s="28" t="s">
        <v>2539</v>
      </c>
      <c r="F132" s="28" t="s">
        <v>110</v>
      </c>
      <c r="G132" s="28">
        <v>3912100101</v>
      </c>
      <c r="H132" s="28" t="s">
        <v>146</v>
      </c>
      <c r="I132" s="28" t="s">
        <v>3953</v>
      </c>
      <c r="J132" s="29" t="s">
        <v>37</v>
      </c>
      <c r="K132" s="29">
        <v>1</v>
      </c>
      <c r="L132" s="29" t="s">
        <v>1758</v>
      </c>
      <c r="M132" s="279">
        <v>76340000</v>
      </c>
      <c r="N132" s="30"/>
      <c r="O132" s="62" t="s">
        <v>1912</v>
      </c>
      <c r="P132" s="30"/>
      <c r="Q132" s="49" t="s">
        <v>400</v>
      </c>
      <c r="R132" s="28" t="s">
        <v>3954</v>
      </c>
      <c r="S132" s="28" t="s">
        <v>3955</v>
      </c>
      <c r="T132" s="28" t="s">
        <v>24</v>
      </c>
      <c r="U132" s="28"/>
      <c r="V132" s="28"/>
      <c r="W132" s="14"/>
    </row>
    <row r="133" spans="2:23" s="3" customFormat="1" ht="17.25" customHeight="1">
      <c r="B133" s="11">
        <v>2026</v>
      </c>
      <c r="C133" s="28">
        <v>4</v>
      </c>
      <c r="D133" s="28" t="s">
        <v>15</v>
      </c>
      <c r="E133" s="28" t="s">
        <v>2540</v>
      </c>
      <c r="F133" s="28" t="s">
        <v>52</v>
      </c>
      <c r="G133" s="28">
        <v>3912118901</v>
      </c>
      <c r="H133" s="28" t="s">
        <v>99</v>
      </c>
      <c r="I133" s="28"/>
      <c r="J133" s="29" t="s">
        <v>37</v>
      </c>
      <c r="K133" s="29">
        <v>1</v>
      </c>
      <c r="L133" s="29" t="s">
        <v>1758</v>
      </c>
      <c r="M133" s="140">
        <v>110896615</v>
      </c>
      <c r="N133" s="29"/>
      <c r="O133" s="29"/>
      <c r="P133" s="29"/>
      <c r="Q133" s="66" t="s">
        <v>400</v>
      </c>
      <c r="R133" s="66" t="s">
        <v>3954</v>
      </c>
      <c r="S133" s="28" t="s">
        <v>3955</v>
      </c>
      <c r="T133" s="28" t="s">
        <v>24</v>
      </c>
      <c r="U133" s="28"/>
      <c r="V133" s="28"/>
      <c r="W133" s="14"/>
    </row>
    <row r="134" spans="2:23" s="3" customFormat="1" ht="17.25" customHeight="1">
      <c r="B134" s="28">
        <v>2026</v>
      </c>
      <c r="C134" s="28">
        <v>4</v>
      </c>
      <c r="D134" s="28" t="s">
        <v>15</v>
      </c>
      <c r="E134" s="32" t="s">
        <v>2391</v>
      </c>
      <c r="F134" s="28" t="s">
        <v>110</v>
      </c>
      <c r="G134" s="28">
        <v>4014178203</v>
      </c>
      <c r="H134" s="28" t="s">
        <v>113</v>
      </c>
      <c r="I134" s="28" t="s">
        <v>1234</v>
      </c>
      <c r="J134" s="29" t="s">
        <v>276</v>
      </c>
      <c r="K134" s="29">
        <v>302</v>
      </c>
      <c r="L134" s="29" t="s">
        <v>119</v>
      </c>
      <c r="M134" s="140">
        <v>138029721</v>
      </c>
      <c r="N134" s="29"/>
      <c r="O134" s="29" t="s">
        <v>271</v>
      </c>
      <c r="P134" s="29"/>
      <c r="Q134" s="28" t="s">
        <v>209</v>
      </c>
      <c r="R134" s="28" t="s">
        <v>76</v>
      </c>
      <c r="S134" s="28" t="s">
        <v>77</v>
      </c>
      <c r="T134" s="28" t="s">
        <v>24</v>
      </c>
      <c r="U134" s="28"/>
      <c r="V134" s="28"/>
      <c r="W134" s="14"/>
    </row>
    <row r="135" spans="2:23" s="3" customFormat="1" ht="17.25" customHeight="1">
      <c r="B135" s="28">
        <v>2026</v>
      </c>
      <c r="C135" s="28">
        <v>4</v>
      </c>
      <c r="D135" s="28" t="s">
        <v>14</v>
      </c>
      <c r="E135" s="32" t="s">
        <v>2392</v>
      </c>
      <c r="F135" s="28" t="s">
        <v>110</v>
      </c>
      <c r="G135" s="28">
        <v>4014178203</v>
      </c>
      <c r="H135" s="28" t="s">
        <v>346</v>
      </c>
      <c r="I135" s="28" t="s">
        <v>1322</v>
      </c>
      <c r="J135" s="29" t="s">
        <v>16</v>
      </c>
      <c r="K135" s="29">
        <v>282</v>
      </c>
      <c r="L135" s="29" t="s">
        <v>108</v>
      </c>
      <c r="M135" s="140">
        <v>142000000</v>
      </c>
      <c r="N135" s="29"/>
      <c r="O135" s="29" t="s">
        <v>271</v>
      </c>
      <c r="P135" s="29"/>
      <c r="Q135" s="28" t="s">
        <v>209</v>
      </c>
      <c r="R135" s="28" t="s">
        <v>749</v>
      </c>
      <c r="S135" s="28" t="s">
        <v>750</v>
      </c>
      <c r="T135" s="28" t="s">
        <v>24</v>
      </c>
      <c r="U135" s="28"/>
      <c r="V135" s="28"/>
      <c r="W135" s="14"/>
    </row>
    <row r="136" spans="2:23" s="3" customFormat="1" ht="17.25" customHeight="1">
      <c r="B136" s="28">
        <v>2026</v>
      </c>
      <c r="C136" s="28">
        <v>4</v>
      </c>
      <c r="D136" s="28" t="s">
        <v>14</v>
      </c>
      <c r="E136" s="32" t="s">
        <v>2392</v>
      </c>
      <c r="F136" s="28" t="s">
        <v>110</v>
      </c>
      <c r="G136" s="28">
        <v>4014178201</v>
      </c>
      <c r="H136" s="28" t="s">
        <v>1323</v>
      </c>
      <c r="I136" s="28" t="s">
        <v>1324</v>
      </c>
      <c r="J136" s="29" t="s">
        <v>16</v>
      </c>
      <c r="K136" s="29">
        <v>161</v>
      </c>
      <c r="L136" s="29" t="s">
        <v>108</v>
      </c>
      <c r="M136" s="140">
        <v>59000000</v>
      </c>
      <c r="N136" s="29"/>
      <c r="O136" s="29" t="s">
        <v>271</v>
      </c>
      <c r="P136" s="29"/>
      <c r="Q136" s="28" t="s">
        <v>209</v>
      </c>
      <c r="R136" s="28" t="s">
        <v>749</v>
      </c>
      <c r="S136" s="28" t="s">
        <v>750</v>
      </c>
      <c r="T136" s="28" t="s">
        <v>24</v>
      </c>
      <c r="U136" s="28"/>
      <c r="V136" s="28"/>
      <c r="W136" s="14"/>
    </row>
    <row r="137" spans="2:23" s="3" customFormat="1" ht="17.25" customHeight="1">
      <c r="B137" s="28">
        <v>2026</v>
      </c>
      <c r="C137" s="28">
        <v>5</v>
      </c>
      <c r="D137" s="28" t="s">
        <v>14</v>
      </c>
      <c r="E137" s="32" t="s">
        <v>2393</v>
      </c>
      <c r="F137" s="28" t="s">
        <v>110</v>
      </c>
      <c r="G137" s="28">
        <v>3017169801</v>
      </c>
      <c r="H137" s="28" t="s">
        <v>829</v>
      </c>
      <c r="I137" s="28" t="s">
        <v>830</v>
      </c>
      <c r="J137" s="29" t="s">
        <v>17</v>
      </c>
      <c r="K137" s="29">
        <v>5135.3999999999996</v>
      </c>
      <c r="L137" s="29" t="s">
        <v>280</v>
      </c>
      <c r="M137" s="140">
        <v>82679940</v>
      </c>
      <c r="N137" s="29"/>
      <c r="O137" s="29" t="s">
        <v>271</v>
      </c>
      <c r="P137" s="29"/>
      <c r="Q137" s="28" t="s">
        <v>209</v>
      </c>
      <c r="R137" s="28" t="s">
        <v>831</v>
      </c>
      <c r="S137" s="28" t="s">
        <v>832</v>
      </c>
      <c r="T137" s="28" t="s">
        <v>24</v>
      </c>
      <c r="U137" s="28"/>
      <c r="V137" s="28"/>
      <c r="W137" s="14"/>
    </row>
    <row r="138" spans="2:23" s="3" customFormat="1" ht="17.25" customHeight="1">
      <c r="B138" s="28">
        <v>2026</v>
      </c>
      <c r="C138" s="28">
        <v>5</v>
      </c>
      <c r="D138" s="28" t="s">
        <v>14</v>
      </c>
      <c r="E138" s="32" t="s">
        <v>2393</v>
      </c>
      <c r="F138" s="28" t="s">
        <v>110</v>
      </c>
      <c r="G138" s="28">
        <v>3017169801</v>
      </c>
      <c r="H138" s="28" t="s">
        <v>833</v>
      </c>
      <c r="I138" s="28" t="s">
        <v>834</v>
      </c>
      <c r="J138" s="29" t="s">
        <v>17</v>
      </c>
      <c r="K138" s="29">
        <v>357.2</v>
      </c>
      <c r="L138" s="29" t="s">
        <v>280</v>
      </c>
      <c r="M138" s="140">
        <v>5750920</v>
      </c>
      <c r="N138" s="29"/>
      <c r="O138" s="29" t="s">
        <v>271</v>
      </c>
      <c r="P138" s="29"/>
      <c r="Q138" s="28" t="s">
        <v>209</v>
      </c>
      <c r="R138" s="28" t="s">
        <v>831</v>
      </c>
      <c r="S138" s="28" t="s">
        <v>832</v>
      </c>
      <c r="T138" s="28" t="s">
        <v>24</v>
      </c>
      <c r="U138" s="28"/>
      <c r="V138" s="28"/>
      <c r="W138" s="14"/>
    </row>
    <row r="139" spans="2:23" s="3" customFormat="1" ht="17.25" customHeight="1">
      <c r="B139" s="28">
        <v>2026</v>
      </c>
      <c r="C139" s="28">
        <v>5</v>
      </c>
      <c r="D139" s="28" t="s">
        <v>14</v>
      </c>
      <c r="E139" s="32" t="s">
        <v>2393</v>
      </c>
      <c r="F139" s="28" t="s">
        <v>110</v>
      </c>
      <c r="G139" s="28">
        <v>3017169801</v>
      </c>
      <c r="H139" s="28" t="s">
        <v>835</v>
      </c>
      <c r="I139" s="28" t="s">
        <v>836</v>
      </c>
      <c r="J139" s="29" t="s">
        <v>17</v>
      </c>
      <c r="K139" s="29">
        <v>16.2</v>
      </c>
      <c r="L139" s="29" t="s">
        <v>280</v>
      </c>
      <c r="M139" s="140">
        <v>212220</v>
      </c>
      <c r="N139" s="29"/>
      <c r="O139" s="29" t="s">
        <v>271</v>
      </c>
      <c r="P139" s="29"/>
      <c r="Q139" s="28" t="s">
        <v>209</v>
      </c>
      <c r="R139" s="28" t="s">
        <v>831</v>
      </c>
      <c r="S139" s="28" t="s">
        <v>832</v>
      </c>
      <c r="T139" s="28" t="s">
        <v>24</v>
      </c>
      <c r="U139" s="28"/>
      <c r="V139" s="28"/>
      <c r="W139" s="14"/>
    </row>
    <row r="140" spans="2:23" s="3" customFormat="1" ht="17.25" customHeight="1">
      <c r="B140" s="28">
        <v>2026</v>
      </c>
      <c r="C140" s="28">
        <v>5</v>
      </c>
      <c r="D140" s="28" t="s">
        <v>14</v>
      </c>
      <c r="E140" s="32" t="s">
        <v>2393</v>
      </c>
      <c r="F140" s="28" t="s">
        <v>110</v>
      </c>
      <c r="G140" s="28">
        <v>3013170201</v>
      </c>
      <c r="H140" s="28" t="s">
        <v>742</v>
      </c>
      <c r="I140" s="28" t="s">
        <v>854</v>
      </c>
      <c r="J140" s="29" t="s">
        <v>17</v>
      </c>
      <c r="K140" s="29">
        <v>921</v>
      </c>
      <c r="L140" s="29" t="s">
        <v>147</v>
      </c>
      <c r="M140" s="140">
        <v>48813000</v>
      </c>
      <c r="N140" s="29"/>
      <c r="O140" s="29" t="s">
        <v>271</v>
      </c>
      <c r="P140" s="29"/>
      <c r="Q140" s="28" t="s">
        <v>209</v>
      </c>
      <c r="R140" s="28" t="s">
        <v>831</v>
      </c>
      <c r="S140" s="28" t="s">
        <v>832</v>
      </c>
      <c r="T140" s="28" t="s">
        <v>24</v>
      </c>
      <c r="U140" s="28"/>
      <c r="V140" s="28"/>
      <c r="W140" s="14"/>
    </row>
    <row r="141" spans="2:23" s="3" customFormat="1" ht="17.25" customHeight="1">
      <c r="B141" s="28">
        <v>2026</v>
      </c>
      <c r="C141" s="28">
        <v>5</v>
      </c>
      <c r="D141" s="28" t="s">
        <v>14</v>
      </c>
      <c r="E141" s="32" t="s">
        <v>2393</v>
      </c>
      <c r="F141" s="28" t="s">
        <v>110</v>
      </c>
      <c r="G141" s="28">
        <v>3013170201</v>
      </c>
      <c r="H141" s="28" t="s">
        <v>742</v>
      </c>
      <c r="I141" s="28" t="s">
        <v>855</v>
      </c>
      <c r="J141" s="29" t="s">
        <v>16</v>
      </c>
      <c r="K141" s="29">
        <v>230</v>
      </c>
      <c r="L141" s="29" t="s">
        <v>147</v>
      </c>
      <c r="M141" s="140">
        <v>14720000</v>
      </c>
      <c r="N141" s="29"/>
      <c r="O141" s="29" t="s">
        <v>271</v>
      </c>
      <c r="P141" s="29"/>
      <c r="Q141" s="28" t="s">
        <v>209</v>
      </c>
      <c r="R141" s="28" t="s">
        <v>831</v>
      </c>
      <c r="S141" s="28" t="s">
        <v>832</v>
      </c>
      <c r="T141" s="28" t="s">
        <v>24</v>
      </c>
      <c r="U141" s="28"/>
      <c r="V141" s="28"/>
      <c r="W141" s="14"/>
    </row>
    <row r="142" spans="2:23" s="3" customFormat="1" ht="17.25" customHeight="1">
      <c r="B142" s="28">
        <v>2026</v>
      </c>
      <c r="C142" s="28">
        <v>5</v>
      </c>
      <c r="D142" s="28" t="s">
        <v>14</v>
      </c>
      <c r="E142" s="32" t="s">
        <v>2393</v>
      </c>
      <c r="F142" s="28" t="s">
        <v>110</v>
      </c>
      <c r="G142" s="28">
        <v>3013170201</v>
      </c>
      <c r="H142" s="28" t="s">
        <v>742</v>
      </c>
      <c r="I142" s="28" t="s">
        <v>856</v>
      </c>
      <c r="J142" s="29" t="s">
        <v>16</v>
      </c>
      <c r="K142" s="29">
        <v>1234</v>
      </c>
      <c r="L142" s="29" t="s">
        <v>147</v>
      </c>
      <c r="M142" s="140">
        <v>111060000</v>
      </c>
      <c r="N142" s="29"/>
      <c r="O142" s="29" t="s">
        <v>271</v>
      </c>
      <c r="P142" s="29"/>
      <c r="Q142" s="28" t="s">
        <v>209</v>
      </c>
      <c r="R142" s="28" t="s">
        <v>831</v>
      </c>
      <c r="S142" s="28" t="s">
        <v>832</v>
      </c>
      <c r="T142" s="28" t="s">
        <v>24</v>
      </c>
      <c r="U142" s="28"/>
      <c r="V142" s="28"/>
      <c r="W142" s="14"/>
    </row>
    <row r="143" spans="2:23" s="3" customFormat="1" ht="17.25" customHeight="1">
      <c r="B143" s="28">
        <v>2026</v>
      </c>
      <c r="C143" s="28">
        <v>5</v>
      </c>
      <c r="D143" s="28" t="s">
        <v>14</v>
      </c>
      <c r="E143" s="32" t="s">
        <v>2393</v>
      </c>
      <c r="F143" s="28" t="s">
        <v>110</v>
      </c>
      <c r="G143" s="28">
        <v>3013170201</v>
      </c>
      <c r="H143" s="28" t="s">
        <v>742</v>
      </c>
      <c r="I143" s="28" t="s">
        <v>857</v>
      </c>
      <c r="J143" s="29" t="s">
        <v>16</v>
      </c>
      <c r="K143" s="29">
        <v>123</v>
      </c>
      <c r="L143" s="29" t="s">
        <v>147</v>
      </c>
      <c r="M143" s="140">
        <v>16199100</v>
      </c>
      <c r="N143" s="29"/>
      <c r="O143" s="29" t="s">
        <v>271</v>
      </c>
      <c r="P143" s="29"/>
      <c r="Q143" s="28" t="s">
        <v>209</v>
      </c>
      <c r="R143" s="28" t="s">
        <v>831</v>
      </c>
      <c r="S143" s="28" t="s">
        <v>832</v>
      </c>
      <c r="T143" s="28" t="s">
        <v>24</v>
      </c>
      <c r="U143" s="28"/>
      <c r="V143" s="28"/>
      <c r="W143" s="14"/>
    </row>
    <row r="144" spans="2:23" s="3" customFormat="1" ht="17.25" customHeight="1">
      <c r="B144" s="28">
        <v>2026</v>
      </c>
      <c r="C144" s="28">
        <v>5</v>
      </c>
      <c r="D144" s="28" t="s">
        <v>14</v>
      </c>
      <c r="E144" s="32" t="s">
        <v>2393</v>
      </c>
      <c r="F144" s="28" t="s">
        <v>110</v>
      </c>
      <c r="G144" s="28">
        <v>3012169501</v>
      </c>
      <c r="H144" s="28" t="s">
        <v>858</v>
      </c>
      <c r="I144" s="28" t="s">
        <v>859</v>
      </c>
      <c r="J144" s="29" t="s">
        <v>16</v>
      </c>
      <c r="K144" s="29">
        <v>57</v>
      </c>
      <c r="L144" s="29" t="s">
        <v>119</v>
      </c>
      <c r="M144" s="140">
        <v>5244000</v>
      </c>
      <c r="N144" s="29"/>
      <c r="O144" s="29" t="s">
        <v>271</v>
      </c>
      <c r="P144" s="29"/>
      <c r="Q144" s="28" t="s">
        <v>209</v>
      </c>
      <c r="R144" s="28" t="s">
        <v>831</v>
      </c>
      <c r="S144" s="28" t="s">
        <v>832</v>
      </c>
      <c r="T144" s="28" t="s">
        <v>24</v>
      </c>
      <c r="U144" s="28"/>
      <c r="V144" s="28"/>
      <c r="W144" s="14"/>
    </row>
    <row r="145" spans="2:23" s="3" customFormat="1" ht="17.25" customHeight="1">
      <c r="B145" s="28">
        <v>2026</v>
      </c>
      <c r="C145" s="28">
        <v>5</v>
      </c>
      <c r="D145" s="28" t="s">
        <v>14</v>
      </c>
      <c r="E145" s="32" t="s">
        <v>2393</v>
      </c>
      <c r="F145" s="28" t="s">
        <v>110</v>
      </c>
      <c r="G145" s="28">
        <v>3012169501</v>
      </c>
      <c r="H145" s="28" t="s">
        <v>858</v>
      </c>
      <c r="I145" s="28" t="s">
        <v>860</v>
      </c>
      <c r="J145" s="29" t="s">
        <v>16</v>
      </c>
      <c r="K145" s="29">
        <v>1</v>
      </c>
      <c r="L145" s="29" t="s">
        <v>119</v>
      </c>
      <c r="M145" s="140">
        <v>138400</v>
      </c>
      <c r="N145" s="29"/>
      <c r="O145" s="29" t="s">
        <v>271</v>
      </c>
      <c r="P145" s="29"/>
      <c r="Q145" s="28" t="s">
        <v>209</v>
      </c>
      <c r="R145" s="28" t="s">
        <v>831</v>
      </c>
      <c r="S145" s="28" t="s">
        <v>832</v>
      </c>
      <c r="T145" s="28" t="s">
        <v>24</v>
      </c>
      <c r="U145" s="28"/>
      <c r="V145" s="28"/>
      <c r="W145" s="14"/>
    </row>
    <row r="146" spans="2:23" s="3" customFormat="1" ht="17.25" customHeight="1">
      <c r="B146" s="28">
        <v>2026</v>
      </c>
      <c r="C146" s="28">
        <v>5</v>
      </c>
      <c r="D146" s="28" t="s">
        <v>14</v>
      </c>
      <c r="E146" s="32" t="s">
        <v>2393</v>
      </c>
      <c r="F146" s="28" t="s">
        <v>110</v>
      </c>
      <c r="G146" s="28">
        <v>3023160202</v>
      </c>
      <c r="H146" s="28" t="s">
        <v>861</v>
      </c>
      <c r="I146" s="28"/>
      <c r="J146" s="29" t="s">
        <v>17</v>
      </c>
      <c r="K146" s="29">
        <v>1</v>
      </c>
      <c r="L146" s="29" t="s">
        <v>119</v>
      </c>
      <c r="M146" s="140">
        <v>86500000</v>
      </c>
      <c r="N146" s="29"/>
      <c r="O146" s="29" t="s">
        <v>271</v>
      </c>
      <c r="P146" s="29"/>
      <c r="Q146" s="28" t="s">
        <v>209</v>
      </c>
      <c r="R146" s="28" t="s">
        <v>831</v>
      </c>
      <c r="S146" s="28" t="s">
        <v>832</v>
      </c>
      <c r="T146" s="28" t="s">
        <v>24</v>
      </c>
      <c r="U146" s="28"/>
      <c r="V146" s="28"/>
      <c r="W146" s="14"/>
    </row>
    <row r="147" spans="2:23" s="3" customFormat="1" ht="17.25" customHeight="1">
      <c r="B147" s="28">
        <v>2026</v>
      </c>
      <c r="C147" s="28">
        <v>5</v>
      </c>
      <c r="D147" s="28" t="s">
        <v>14</v>
      </c>
      <c r="E147" s="32" t="s">
        <v>2393</v>
      </c>
      <c r="F147" s="28" t="s">
        <v>110</v>
      </c>
      <c r="G147" s="28">
        <v>3012999701</v>
      </c>
      <c r="H147" s="28" t="s">
        <v>862</v>
      </c>
      <c r="I147" s="28"/>
      <c r="J147" s="29" t="s">
        <v>16</v>
      </c>
      <c r="K147" s="29">
        <v>2560</v>
      </c>
      <c r="L147" s="29" t="s">
        <v>147</v>
      </c>
      <c r="M147" s="140">
        <v>87040000</v>
      </c>
      <c r="N147" s="29"/>
      <c r="O147" s="29" t="s">
        <v>271</v>
      </c>
      <c r="P147" s="29"/>
      <c r="Q147" s="28" t="s">
        <v>209</v>
      </c>
      <c r="R147" s="28" t="s">
        <v>831</v>
      </c>
      <c r="S147" s="28" t="s">
        <v>832</v>
      </c>
      <c r="T147" s="28" t="s">
        <v>24</v>
      </c>
      <c r="U147" s="28"/>
      <c r="V147" s="28"/>
      <c r="W147" s="14"/>
    </row>
    <row r="148" spans="2:23" s="3" customFormat="1" ht="17.25" customHeight="1">
      <c r="B148" s="28">
        <v>2026</v>
      </c>
      <c r="C148" s="28">
        <v>5</v>
      </c>
      <c r="D148" s="28" t="s">
        <v>14</v>
      </c>
      <c r="E148" s="32" t="s">
        <v>2393</v>
      </c>
      <c r="F148" s="28" t="s">
        <v>110</v>
      </c>
      <c r="G148" s="28">
        <v>3010320101</v>
      </c>
      <c r="H148" s="28" t="s">
        <v>863</v>
      </c>
      <c r="I148" s="28"/>
      <c r="J148" s="29" t="s">
        <v>16</v>
      </c>
      <c r="K148" s="29">
        <v>70</v>
      </c>
      <c r="L148" s="29" t="s">
        <v>119</v>
      </c>
      <c r="M148" s="140">
        <v>11200000</v>
      </c>
      <c r="N148" s="29"/>
      <c r="O148" s="29" t="s">
        <v>271</v>
      </c>
      <c r="P148" s="29"/>
      <c r="Q148" s="28" t="s">
        <v>209</v>
      </c>
      <c r="R148" s="28" t="s">
        <v>831</v>
      </c>
      <c r="S148" s="28" t="s">
        <v>832</v>
      </c>
      <c r="T148" s="28" t="s">
        <v>24</v>
      </c>
      <c r="U148" s="28"/>
      <c r="V148" s="28"/>
      <c r="W148" s="14"/>
    </row>
    <row r="149" spans="2:23" s="3" customFormat="1" ht="17.25" customHeight="1">
      <c r="B149" s="28">
        <v>2026</v>
      </c>
      <c r="C149" s="28">
        <v>5</v>
      </c>
      <c r="D149" s="28" t="s">
        <v>14</v>
      </c>
      <c r="E149" s="32" t="s">
        <v>2393</v>
      </c>
      <c r="F149" s="28" t="s">
        <v>110</v>
      </c>
      <c r="G149" s="28">
        <v>4014178203</v>
      </c>
      <c r="H149" s="28" t="s">
        <v>732</v>
      </c>
      <c r="I149" s="28"/>
      <c r="J149" s="29" t="s">
        <v>16</v>
      </c>
      <c r="K149" s="29">
        <v>35</v>
      </c>
      <c r="L149" s="29" t="s">
        <v>108</v>
      </c>
      <c r="M149" s="140">
        <v>4153200</v>
      </c>
      <c r="N149" s="29"/>
      <c r="O149" s="29" t="s">
        <v>271</v>
      </c>
      <c r="P149" s="29"/>
      <c r="Q149" s="28" t="s">
        <v>209</v>
      </c>
      <c r="R149" s="28" t="s">
        <v>831</v>
      </c>
      <c r="S149" s="28" t="s">
        <v>832</v>
      </c>
      <c r="T149" s="28" t="s">
        <v>24</v>
      </c>
      <c r="U149" s="28"/>
      <c r="V149" s="28"/>
      <c r="W149" s="14"/>
    </row>
    <row r="150" spans="2:23" s="3" customFormat="1" ht="17.25" customHeight="1">
      <c r="B150" s="11">
        <v>2026</v>
      </c>
      <c r="C150" s="13">
        <v>4</v>
      </c>
      <c r="D150" s="13" t="s">
        <v>14</v>
      </c>
      <c r="E150" s="32" t="s">
        <v>2279</v>
      </c>
      <c r="F150" s="13" t="s">
        <v>110</v>
      </c>
      <c r="G150" s="28">
        <v>3011150501</v>
      </c>
      <c r="H150" s="28" t="s">
        <v>102</v>
      </c>
      <c r="I150" s="28" t="s">
        <v>2394</v>
      </c>
      <c r="J150" s="28" t="s">
        <v>16</v>
      </c>
      <c r="K150" s="28">
        <v>3</v>
      </c>
      <c r="L150" s="28" t="s">
        <v>103</v>
      </c>
      <c r="M150" s="150">
        <v>292710</v>
      </c>
      <c r="N150" s="62"/>
      <c r="O150" s="28" t="s">
        <v>271</v>
      </c>
      <c r="P150" s="62"/>
      <c r="Q150" s="11" t="s">
        <v>2280</v>
      </c>
      <c r="R150" s="11" t="s">
        <v>2281</v>
      </c>
      <c r="S150" s="11" t="s">
        <v>2282</v>
      </c>
      <c r="T150" s="13" t="s">
        <v>1829</v>
      </c>
      <c r="U150" s="13"/>
      <c r="V150" s="13"/>
      <c r="W150" s="14"/>
    </row>
    <row r="151" spans="2:23" s="3" customFormat="1" ht="17.25" customHeight="1">
      <c r="B151" s="11">
        <v>2026</v>
      </c>
      <c r="C151" s="13">
        <v>4</v>
      </c>
      <c r="D151" s="13" t="s">
        <v>14</v>
      </c>
      <c r="E151" s="32" t="s">
        <v>2279</v>
      </c>
      <c r="F151" s="13" t="s">
        <v>110</v>
      </c>
      <c r="G151" s="28">
        <v>3011150501</v>
      </c>
      <c r="H151" s="28" t="s">
        <v>102</v>
      </c>
      <c r="I151" s="28" t="s">
        <v>233</v>
      </c>
      <c r="J151" s="28" t="s">
        <v>16</v>
      </c>
      <c r="K151" s="28">
        <v>89</v>
      </c>
      <c r="L151" s="28" t="s">
        <v>103</v>
      </c>
      <c r="M151" s="150">
        <v>82550</v>
      </c>
      <c r="N151" s="29"/>
      <c r="O151" s="28" t="s">
        <v>271</v>
      </c>
      <c r="P151" s="29"/>
      <c r="Q151" s="11" t="s">
        <v>2280</v>
      </c>
      <c r="R151" s="11" t="s">
        <v>2281</v>
      </c>
      <c r="S151" s="11" t="s">
        <v>2282</v>
      </c>
      <c r="T151" s="13" t="s">
        <v>1829</v>
      </c>
      <c r="U151" s="28"/>
      <c r="V151" s="28"/>
      <c r="W151" s="14"/>
    </row>
    <row r="152" spans="2:23" s="3" customFormat="1" ht="17.25" customHeight="1">
      <c r="B152" s="11">
        <v>2026</v>
      </c>
      <c r="C152" s="13">
        <v>6</v>
      </c>
      <c r="D152" s="28" t="s">
        <v>14</v>
      </c>
      <c r="E152" s="32" t="s">
        <v>2296</v>
      </c>
      <c r="F152" s="13" t="s">
        <v>110</v>
      </c>
      <c r="G152" s="28"/>
      <c r="H152" s="13" t="s">
        <v>2395</v>
      </c>
      <c r="I152" s="28" t="s">
        <v>2396</v>
      </c>
      <c r="J152" s="62" t="s">
        <v>1933</v>
      </c>
      <c r="K152" s="29">
        <v>451</v>
      </c>
      <c r="L152" s="29" t="s">
        <v>121</v>
      </c>
      <c r="M152" s="140">
        <v>64493000</v>
      </c>
      <c r="N152" s="29"/>
      <c r="O152" s="62" t="s">
        <v>271</v>
      </c>
      <c r="P152" s="29"/>
      <c r="Q152" s="11" t="s">
        <v>396</v>
      </c>
      <c r="R152" s="11" t="s">
        <v>333</v>
      </c>
      <c r="S152" s="11" t="s">
        <v>2298</v>
      </c>
      <c r="T152" s="13" t="s">
        <v>24</v>
      </c>
      <c r="U152" s="28"/>
      <c r="V152" s="28"/>
      <c r="W152" s="14"/>
    </row>
    <row r="153" spans="2:23" s="3" customFormat="1" ht="17.25" customHeight="1">
      <c r="B153" s="11">
        <v>2026</v>
      </c>
      <c r="C153" s="13">
        <v>6</v>
      </c>
      <c r="D153" s="28" t="s">
        <v>14</v>
      </c>
      <c r="E153" s="32" t="s">
        <v>2296</v>
      </c>
      <c r="F153" s="13" t="s">
        <v>110</v>
      </c>
      <c r="G153" s="28">
        <v>3012999801</v>
      </c>
      <c r="H153" s="28" t="s">
        <v>2397</v>
      </c>
      <c r="I153" s="28" t="s">
        <v>2398</v>
      </c>
      <c r="J153" s="62" t="s">
        <v>1933</v>
      </c>
      <c r="K153" s="29">
        <v>683</v>
      </c>
      <c r="L153" s="29" t="s">
        <v>121</v>
      </c>
      <c r="M153" s="140">
        <v>23905000</v>
      </c>
      <c r="N153" s="29"/>
      <c r="O153" s="62" t="s">
        <v>271</v>
      </c>
      <c r="P153" s="29"/>
      <c r="Q153" s="11" t="s">
        <v>396</v>
      </c>
      <c r="R153" s="11" t="s">
        <v>333</v>
      </c>
      <c r="S153" s="11" t="s">
        <v>2298</v>
      </c>
      <c r="T153" s="13" t="s">
        <v>24</v>
      </c>
      <c r="U153" s="28"/>
      <c r="V153" s="28"/>
      <c r="W153" s="14"/>
    </row>
    <row r="154" spans="2:23" s="3" customFormat="1" ht="17.25" customHeight="1">
      <c r="B154" s="11">
        <v>2026</v>
      </c>
      <c r="C154" s="13">
        <v>6</v>
      </c>
      <c r="D154" s="13" t="s">
        <v>14</v>
      </c>
      <c r="E154" s="32" t="s">
        <v>2399</v>
      </c>
      <c r="F154" s="13" t="s">
        <v>2257</v>
      </c>
      <c r="G154" s="13">
        <v>3010161901</v>
      </c>
      <c r="H154" s="13" t="s">
        <v>1984</v>
      </c>
      <c r="I154" s="13" t="s">
        <v>2400</v>
      </c>
      <c r="J154" s="62" t="s">
        <v>1926</v>
      </c>
      <c r="K154" s="62">
        <v>61.465000000000003</v>
      </c>
      <c r="L154" s="62" t="s">
        <v>1927</v>
      </c>
      <c r="M154" s="150">
        <v>54975550</v>
      </c>
      <c r="N154" s="62"/>
      <c r="O154" s="62" t="s">
        <v>1912</v>
      </c>
      <c r="P154" s="62"/>
      <c r="Q154" s="11" t="s">
        <v>2306</v>
      </c>
      <c r="R154" s="11" t="s">
        <v>2401</v>
      </c>
      <c r="S154" s="11" t="s">
        <v>2402</v>
      </c>
      <c r="T154" s="13" t="s">
        <v>24</v>
      </c>
      <c r="U154" s="13"/>
      <c r="V154" s="13"/>
      <c r="W154" s="14"/>
    </row>
    <row r="155" spans="2:23" s="3" customFormat="1" ht="17.25" customHeight="1">
      <c r="B155" s="11">
        <v>2026</v>
      </c>
      <c r="C155" s="28">
        <v>5</v>
      </c>
      <c r="D155" s="28" t="s">
        <v>14</v>
      </c>
      <c r="E155" s="32" t="s">
        <v>2403</v>
      </c>
      <c r="F155" s="28" t="s">
        <v>52</v>
      </c>
      <c r="G155" s="28">
        <v>3012179301</v>
      </c>
      <c r="H155" s="28" t="s">
        <v>2404</v>
      </c>
      <c r="I155" s="28" t="s">
        <v>2405</v>
      </c>
      <c r="J155" s="29" t="s">
        <v>1933</v>
      </c>
      <c r="K155" s="29">
        <v>66</v>
      </c>
      <c r="L155" s="29" t="s">
        <v>2019</v>
      </c>
      <c r="M155" s="140">
        <v>13669418</v>
      </c>
      <c r="N155" s="29"/>
      <c r="O155" s="62" t="s">
        <v>1912</v>
      </c>
      <c r="P155" s="29"/>
      <c r="Q155" s="11" t="s">
        <v>2306</v>
      </c>
      <c r="R155" s="66" t="s">
        <v>2310</v>
      </c>
      <c r="S155" s="66" t="s">
        <v>2311</v>
      </c>
      <c r="T155" s="28" t="s">
        <v>24</v>
      </c>
      <c r="U155" s="28"/>
      <c r="V155" s="28" t="s">
        <v>79</v>
      </c>
      <c r="W155" s="14"/>
    </row>
    <row r="156" spans="2:23" s="3" customFormat="1" ht="17.25" customHeight="1">
      <c r="B156" s="11">
        <v>2026</v>
      </c>
      <c r="C156" s="13">
        <v>5</v>
      </c>
      <c r="D156" s="13" t="s">
        <v>15</v>
      </c>
      <c r="E156" s="32" t="s">
        <v>2406</v>
      </c>
      <c r="F156" s="13" t="s">
        <v>110</v>
      </c>
      <c r="G156" s="13">
        <v>3022209701</v>
      </c>
      <c r="H156" s="13" t="s">
        <v>733</v>
      </c>
      <c r="I156" s="13" t="s">
        <v>1390</v>
      </c>
      <c r="J156" s="62" t="s">
        <v>16</v>
      </c>
      <c r="K156" s="62">
        <v>8</v>
      </c>
      <c r="L156" s="62" t="s">
        <v>112</v>
      </c>
      <c r="M156" s="150">
        <v>279936000</v>
      </c>
      <c r="N156" s="62"/>
      <c r="O156" s="62" t="s">
        <v>271</v>
      </c>
      <c r="P156" s="62"/>
      <c r="Q156" s="11" t="s">
        <v>408</v>
      </c>
      <c r="R156" s="11" t="s">
        <v>1152</v>
      </c>
      <c r="S156" s="11" t="s">
        <v>510</v>
      </c>
      <c r="T156" s="13" t="s">
        <v>24</v>
      </c>
      <c r="U156" s="13"/>
      <c r="V156" s="13"/>
      <c r="W156" s="14"/>
    </row>
    <row r="157" spans="2:23" s="3" customFormat="1" ht="17.25" customHeight="1">
      <c r="B157" s="11">
        <v>2026</v>
      </c>
      <c r="C157" s="28">
        <v>5</v>
      </c>
      <c r="D157" s="28" t="s">
        <v>15</v>
      </c>
      <c r="E157" s="32" t="s">
        <v>2407</v>
      </c>
      <c r="F157" s="28" t="s">
        <v>110</v>
      </c>
      <c r="G157" s="28">
        <v>3011150501</v>
      </c>
      <c r="H157" s="28" t="s">
        <v>102</v>
      </c>
      <c r="I157" s="28" t="s">
        <v>229</v>
      </c>
      <c r="J157" s="29" t="s">
        <v>17</v>
      </c>
      <c r="K157" s="29">
        <v>467</v>
      </c>
      <c r="L157" s="29" t="s">
        <v>103</v>
      </c>
      <c r="M157" s="140">
        <v>48204350</v>
      </c>
      <c r="N157" s="29"/>
      <c r="O157" s="29" t="s">
        <v>271</v>
      </c>
      <c r="P157" s="29"/>
      <c r="Q157" s="66" t="s">
        <v>408</v>
      </c>
      <c r="R157" s="66" t="s">
        <v>1152</v>
      </c>
      <c r="S157" s="66" t="s">
        <v>510</v>
      </c>
      <c r="T157" s="28" t="s">
        <v>24</v>
      </c>
      <c r="U157" s="28"/>
      <c r="V157" s="28"/>
      <c r="W157" s="14"/>
    </row>
    <row r="158" spans="2:23" s="3" customFormat="1" ht="17.25" customHeight="1">
      <c r="B158" s="11">
        <v>2026</v>
      </c>
      <c r="C158" s="28">
        <v>5</v>
      </c>
      <c r="D158" s="28" t="s">
        <v>15</v>
      </c>
      <c r="E158" s="32" t="s">
        <v>2407</v>
      </c>
      <c r="F158" s="28" t="s">
        <v>110</v>
      </c>
      <c r="G158" s="28">
        <v>3010161901</v>
      </c>
      <c r="H158" s="28" t="s">
        <v>115</v>
      </c>
      <c r="I158" s="28" t="s">
        <v>2408</v>
      </c>
      <c r="J158" s="29" t="s">
        <v>17</v>
      </c>
      <c r="K158" s="29">
        <v>30.03</v>
      </c>
      <c r="L158" s="29" t="s">
        <v>116</v>
      </c>
      <c r="M158" s="140">
        <v>25723929</v>
      </c>
      <c r="N158" s="29"/>
      <c r="O158" s="29" t="s">
        <v>271</v>
      </c>
      <c r="P158" s="29"/>
      <c r="Q158" s="66" t="s">
        <v>408</v>
      </c>
      <c r="R158" s="66" t="s">
        <v>1152</v>
      </c>
      <c r="S158" s="66" t="s">
        <v>510</v>
      </c>
      <c r="T158" s="28" t="s">
        <v>24</v>
      </c>
      <c r="U158" s="28"/>
      <c r="V158" s="28"/>
      <c r="W158" s="14"/>
    </row>
    <row r="159" spans="2:23" s="3" customFormat="1" ht="17.25" customHeight="1">
      <c r="B159" s="11">
        <v>2026</v>
      </c>
      <c r="C159" s="28">
        <v>4</v>
      </c>
      <c r="D159" s="28" t="s">
        <v>14</v>
      </c>
      <c r="E159" s="32" t="s">
        <v>2409</v>
      </c>
      <c r="F159" s="28" t="s">
        <v>110</v>
      </c>
      <c r="G159" s="28">
        <v>3011159701</v>
      </c>
      <c r="H159" s="28" t="s">
        <v>2026</v>
      </c>
      <c r="I159" s="28" t="s">
        <v>2410</v>
      </c>
      <c r="J159" s="29" t="s">
        <v>2411</v>
      </c>
      <c r="K159" s="29">
        <v>447</v>
      </c>
      <c r="L159" s="29" t="s">
        <v>1927</v>
      </c>
      <c r="M159" s="140">
        <v>42996930</v>
      </c>
      <c r="N159" s="29"/>
      <c r="O159" s="29"/>
      <c r="P159" s="29" t="s">
        <v>1912</v>
      </c>
      <c r="Q159" s="66" t="s">
        <v>408</v>
      </c>
      <c r="R159" s="66" t="s">
        <v>2412</v>
      </c>
      <c r="S159" s="66" t="s">
        <v>2413</v>
      </c>
      <c r="T159" s="28" t="s">
        <v>24</v>
      </c>
      <c r="U159" s="28"/>
      <c r="V159" s="28"/>
      <c r="W159" s="14"/>
    </row>
    <row r="160" spans="2:23" s="40" customFormat="1" ht="17.25" customHeight="1">
      <c r="B160" s="11">
        <v>2026</v>
      </c>
      <c r="C160" s="28">
        <v>5</v>
      </c>
      <c r="D160" s="28" t="s">
        <v>14</v>
      </c>
      <c r="E160" s="28" t="s">
        <v>2532</v>
      </c>
      <c r="F160" s="28" t="s">
        <v>110</v>
      </c>
      <c r="G160" s="28">
        <v>3011159701</v>
      </c>
      <c r="H160" s="28" t="s">
        <v>132</v>
      </c>
      <c r="I160" s="28" t="s">
        <v>1391</v>
      </c>
      <c r="J160" s="29" t="s">
        <v>1933</v>
      </c>
      <c r="K160" s="29">
        <v>175</v>
      </c>
      <c r="L160" s="29" t="s">
        <v>1927</v>
      </c>
      <c r="M160" s="140">
        <v>17584000</v>
      </c>
      <c r="N160" s="29"/>
      <c r="O160" s="29"/>
      <c r="P160" s="29" t="s">
        <v>1912</v>
      </c>
      <c r="Q160" s="66" t="s">
        <v>2534</v>
      </c>
      <c r="R160" s="66" t="s">
        <v>1152</v>
      </c>
      <c r="S160" s="66" t="s">
        <v>510</v>
      </c>
      <c r="T160" s="28" t="s">
        <v>24</v>
      </c>
      <c r="U160" s="28"/>
      <c r="V160" s="28"/>
      <c r="W160" s="186"/>
    </row>
    <row r="161" spans="2:23" s="160" customFormat="1" ht="17.25" customHeight="1">
      <c r="B161" s="28">
        <v>2026</v>
      </c>
      <c r="C161" s="28">
        <v>5</v>
      </c>
      <c r="D161" s="28" t="s">
        <v>2007</v>
      </c>
      <c r="E161" s="28" t="s">
        <v>2648</v>
      </c>
      <c r="F161" s="28" t="s">
        <v>110</v>
      </c>
      <c r="G161" s="28">
        <v>3015200102</v>
      </c>
      <c r="H161" s="28" t="s">
        <v>2649</v>
      </c>
      <c r="I161" s="28" t="s">
        <v>2379</v>
      </c>
      <c r="J161" s="29" t="s">
        <v>1933</v>
      </c>
      <c r="K161" s="43">
        <v>1</v>
      </c>
      <c r="L161" s="29" t="s">
        <v>1758</v>
      </c>
      <c r="M161" s="140">
        <v>12500000</v>
      </c>
      <c r="N161" s="29"/>
      <c r="O161" s="29" t="s">
        <v>1912</v>
      </c>
      <c r="P161" s="29"/>
      <c r="Q161" s="28" t="s">
        <v>325</v>
      </c>
      <c r="R161" s="28" t="s">
        <v>2650</v>
      </c>
      <c r="S161" s="28" t="s">
        <v>2651</v>
      </c>
      <c r="T161" s="28" t="s">
        <v>24</v>
      </c>
      <c r="U161" s="28"/>
      <c r="V161" s="28"/>
      <c r="W161" s="108"/>
    </row>
    <row r="162" spans="2:23" s="160" customFormat="1" ht="17.25" customHeight="1">
      <c r="B162" s="28">
        <v>2026</v>
      </c>
      <c r="C162" s="28">
        <v>5</v>
      </c>
      <c r="D162" s="28" t="s">
        <v>2007</v>
      </c>
      <c r="E162" s="28" t="s">
        <v>2648</v>
      </c>
      <c r="F162" s="28" t="s">
        <v>110</v>
      </c>
      <c r="G162" s="28">
        <v>3015200101</v>
      </c>
      <c r="H162" s="28" t="s">
        <v>2652</v>
      </c>
      <c r="I162" s="28" t="s">
        <v>2379</v>
      </c>
      <c r="J162" s="29" t="s">
        <v>1933</v>
      </c>
      <c r="K162" s="43">
        <v>1</v>
      </c>
      <c r="L162" s="29" t="s">
        <v>1758</v>
      </c>
      <c r="M162" s="140">
        <v>10000000</v>
      </c>
      <c r="N162" s="29"/>
      <c r="O162" s="29" t="s">
        <v>1912</v>
      </c>
      <c r="P162" s="29"/>
      <c r="Q162" s="28" t="s">
        <v>325</v>
      </c>
      <c r="R162" s="28" t="s">
        <v>2650</v>
      </c>
      <c r="S162" s="28" t="s">
        <v>2651</v>
      </c>
      <c r="T162" s="28" t="s">
        <v>24</v>
      </c>
      <c r="U162" s="28"/>
      <c r="V162" s="28"/>
      <c r="W162" s="108"/>
    </row>
    <row r="163" spans="2:23" s="160" customFormat="1" ht="17.25" customHeight="1">
      <c r="B163" s="11">
        <v>2026</v>
      </c>
      <c r="C163" s="13">
        <v>4</v>
      </c>
      <c r="D163" s="13" t="s">
        <v>14</v>
      </c>
      <c r="E163" s="13" t="s">
        <v>2653</v>
      </c>
      <c r="F163" s="13" t="s">
        <v>110</v>
      </c>
      <c r="G163" s="13">
        <v>4014178201</v>
      </c>
      <c r="H163" s="13" t="s">
        <v>2654</v>
      </c>
      <c r="I163" s="13" t="s">
        <v>2655</v>
      </c>
      <c r="J163" s="62" t="s">
        <v>1933</v>
      </c>
      <c r="K163" s="62">
        <v>80</v>
      </c>
      <c r="L163" s="62" t="s">
        <v>1806</v>
      </c>
      <c r="M163" s="150">
        <v>18936000</v>
      </c>
      <c r="N163" s="62"/>
      <c r="O163" s="62" t="s">
        <v>1912</v>
      </c>
      <c r="P163" s="62"/>
      <c r="Q163" s="13" t="s">
        <v>2565</v>
      </c>
      <c r="R163" s="11" t="s">
        <v>2566</v>
      </c>
      <c r="S163" s="11" t="s">
        <v>2567</v>
      </c>
      <c r="T163" s="13" t="s">
        <v>24</v>
      </c>
      <c r="U163" s="13"/>
      <c r="V163" s="126"/>
      <c r="W163" s="132"/>
    </row>
    <row r="164" spans="2:23" s="160" customFormat="1" ht="17.25" customHeight="1">
      <c r="B164" s="11">
        <v>2026</v>
      </c>
      <c r="C164" s="13">
        <v>4</v>
      </c>
      <c r="D164" s="28" t="s">
        <v>14</v>
      </c>
      <c r="E164" s="66" t="s">
        <v>2570</v>
      </c>
      <c r="F164" s="28" t="s">
        <v>110</v>
      </c>
      <c r="G164" s="28">
        <v>4014178201</v>
      </c>
      <c r="H164" s="28" t="s">
        <v>1296</v>
      </c>
      <c r="I164" s="28" t="s">
        <v>2656</v>
      </c>
      <c r="J164" s="29" t="s">
        <v>16</v>
      </c>
      <c r="K164" s="29">
        <v>78</v>
      </c>
      <c r="L164" s="29" t="s">
        <v>1806</v>
      </c>
      <c r="M164" s="140">
        <v>18462600</v>
      </c>
      <c r="N164" s="29"/>
      <c r="O164" s="29" t="s">
        <v>271</v>
      </c>
      <c r="P164" s="29"/>
      <c r="Q164" s="13" t="s">
        <v>2565</v>
      </c>
      <c r="R164" s="11" t="s">
        <v>2566</v>
      </c>
      <c r="S164" s="11" t="s">
        <v>2567</v>
      </c>
      <c r="T164" s="28" t="s">
        <v>24</v>
      </c>
      <c r="U164" s="28"/>
      <c r="V164" s="28"/>
      <c r="W164" s="132"/>
    </row>
    <row r="165" spans="2:23" s="160" customFormat="1" ht="17.25" customHeight="1">
      <c r="B165" s="11">
        <v>2026</v>
      </c>
      <c r="C165" s="13">
        <v>4</v>
      </c>
      <c r="D165" s="13" t="s">
        <v>15</v>
      </c>
      <c r="E165" s="13" t="s">
        <v>2657</v>
      </c>
      <c r="F165" s="13" t="s">
        <v>52</v>
      </c>
      <c r="G165" s="243">
        <v>4617162201</v>
      </c>
      <c r="H165" s="13" t="s">
        <v>1824</v>
      </c>
      <c r="I165" s="13" t="s">
        <v>2379</v>
      </c>
      <c r="J165" s="62" t="s">
        <v>2658</v>
      </c>
      <c r="K165" s="62">
        <v>1</v>
      </c>
      <c r="L165" s="62" t="s">
        <v>1758</v>
      </c>
      <c r="M165" s="150">
        <v>25000000</v>
      </c>
      <c r="N165" s="62"/>
      <c r="O165" s="29"/>
      <c r="P165" s="62"/>
      <c r="Q165" s="28" t="s">
        <v>220</v>
      </c>
      <c r="R165" s="11" t="s">
        <v>2659</v>
      </c>
      <c r="S165" s="11" t="s">
        <v>2660</v>
      </c>
      <c r="T165" s="13" t="s">
        <v>24</v>
      </c>
      <c r="U165" s="13"/>
      <c r="V165" s="28" t="s">
        <v>79</v>
      </c>
      <c r="W165" s="132"/>
    </row>
    <row r="166" spans="2:23" s="160" customFormat="1" ht="17.25" customHeight="1">
      <c r="B166" s="28">
        <v>2026</v>
      </c>
      <c r="C166" s="28">
        <v>4</v>
      </c>
      <c r="D166" s="28" t="s">
        <v>15</v>
      </c>
      <c r="E166" s="28" t="s">
        <v>893</v>
      </c>
      <c r="F166" s="28" t="s">
        <v>50</v>
      </c>
      <c r="G166" s="28">
        <v>3912110101</v>
      </c>
      <c r="H166" s="28" t="s">
        <v>157</v>
      </c>
      <c r="I166" s="28" t="s">
        <v>894</v>
      </c>
      <c r="J166" s="29" t="s">
        <v>37</v>
      </c>
      <c r="K166" s="43">
        <v>1</v>
      </c>
      <c r="L166" s="29" t="s">
        <v>100</v>
      </c>
      <c r="M166" s="140">
        <v>360000000</v>
      </c>
      <c r="N166" s="29"/>
      <c r="O166" s="29"/>
      <c r="P166" s="29"/>
      <c r="Q166" s="28" t="s">
        <v>220</v>
      </c>
      <c r="R166" s="28" t="s">
        <v>583</v>
      </c>
      <c r="S166" s="28" t="s">
        <v>584</v>
      </c>
      <c r="T166" s="28" t="s">
        <v>24</v>
      </c>
      <c r="U166" s="28"/>
      <c r="V166" s="28"/>
      <c r="W166" s="108"/>
    </row>
    <row r="167" spans="2:23" s="160" customFormat="1" ht="17.25" customHeight="1">
      <c r="B167" s="28">
        <v>2026</v>
      </c>
      <c r="C167" s="28">
        <v>4</v>
      </c>
      <c r="D167" s="28" t="s">
        <v>15</v>
      </c>
      <c r="E167" s="28" t="s">
        <v>1256</v>
      </c>
      <c r="F167" s="28" t="s">
        <v>110</v>
      </c>
      <c r="G167" s="28">
        <v>3912100101</v>
      </c>
      <c r="H167" s="28" t="s">
        <v>146</v>
      </c>
      <c r="I167" s="28" t="s">
        <v>146</v>
      </c>
      <c r="J167" s="29" t="s">
        <v>37</v>
      </c>
      <c r="K167" s="43">
        <v>1</v>
      </c>
      <c r="L167" s="29" t="s">
        <v>100</v>
      </c>
      <c r="M167" s="140">
        <v>84000000</v>
      </c>
      <c r="N167" s="29"/>
      <c r="O167" s="29" t="s">
        <v>271</v>
      </c>
      <c r="P167" s="29"/>
      <c r="Q167" s="28" t="s">
        <v>220</v>
      </c>
      <c r="R167" s="28" t="s">
        <v>583</v>
      </c>
      <c r="S167" s="28" t="s">
        <v>584</v>
      </c>
      <c r="T167" s="28" t="s">
        <v>24</v>
      </c>
      <c r="U167" s="28"/>
      <c r="V167" s="28"/>
      <c r="W167" s="132"/>
    </row>
    <row r="168" spans="2:23" s="160" customFormat="1" ht="17.25" customHeight="1">
      <c r="B168" s="28">
        <v>2026</v>
      </c>
      <c r="C168" s="28">
        <v>4</v>
      </c>
      <c r="D168" s="28" t="s">
        <v>15</v>
      </c>
      <c r="E168" s="28" t="s">
        <v>1257</v>
      </c>
      <c r="F168" s="28" t="s">
        <v>110</v>
      </c>
      <c r="G168" s="28">
        <v>451170501</v>
      </c>
      <c r="H168" s="28" t="s">
        <v>806</v>
      </c>
      <c r="I168" s="28" t="s">
        <v>900</v>
      </c>
      <c r="J168" s="29" t="s">
        <v>38</v>
      </c>
      <c r="K168" s="43">
        <v>1</v>
      </c>
      <c r="L168" s="29" t="s">
        <v>100</v>
      </c>
      <c r="M168" s="140">
        <v>36510000</v>
      </c>
      <c r="N168" s="29" t="s">
        <v>271</v>
      </c>
      <c r="O168" s="29"/>
      <c r="P168" s="29"/>
      <c r="Q168" s="28" t="s">
        <v>220</v>
      </c>
      <c r="R168" s="28" t="s">
        <v>583</v>
      </c>
      <c r="S168" s="28" t="s">
        <v>584</v>
      </c>
      <c r="T168" s="28" t="s">
        <v>24</v>
      </c>
      <c r="U168" s="28"/>
      <c r="V168" s="28"/>
      <c r="W168" s="132"/>
    </row>
    <row r="169" spans="2:23" s="160" customFormat="1" ht="17.25" customHeight="1">
      <c r="B169" s="28">
        <v>2026</v>
      </c>
      <c r="C169" s="28">
        <v>5</v>
      </c>
      <c r="D169" s="28" t="s">
        <v>15</v>
      </c>
      <c r="E169" s="28" t="s">
        <v>890</v>
      </c>
      <c r="F169" s="28" t="s">
        <v>110</v>
      </c>
      <c r="G169" s="28">
        <v>4322173301</v>
      </c>
      <c r="H169" s="28" t="s">
        <v>891</v>
      </c>
      <c r="I169" s="28" t="s">
        <v>892</v>
      </c>
      <c r="J169" s="29" t="s">
        <v>37</v>
      </c>
      <c r="K169" s="43">
        <v>1</v>
      </c>
      <c r="L169" s="29" t="s">
        <v>100</v>
      </c>
      <c r="M169" s="140">
        <v>60000000</v>
      </c>
      <c r="N169" s="41"/>
      <c r="O169" s="29" t="s">
        <v>271</v>
      </c>
      <c r="P169" s="29"/>
      <c r="Q169" s="28" t="s">
        <v>220</v>
      </c>
      <c r="R169" s="28" t="s">
        <v>583</v>
      </c>
      <c r="S169" s="28" t="s">
        <v>584</v>
      </c>
      <c r="T169" s="28" t="s">
        <v>24</v>
      </c>
      <c r="U169" s="28"/>
      <c r="V169" s="28"/>
      <c r="W169" s="132"/>
    </row>
    <row r="170" spans="2:23" s="3" customFormat="1" ht="17.25" customHeight="1">
      <c r="B170" s="28">
        <v>2026</v>
      </c>
      <c r="C170" s="28">
        <v>5</v>
      </c>
      <c r="D170" s="28" t="s">
        <v>15</v>
      </c>
      <c r="E170" s="28" t="s">
        <v>895</v>
      </c>
      <c r="F170" s="28" t="s">
        <v>110</v>
      </c>
      <c r="G170" s="28">
        <v>3911151502</v>
      </c>
      <c r="H170" s="28" t="s">
        <v>156</v>
      </c>
      <c r="I170" s="28" t="s">
        <v>896</v>
      </c>
      <c r="J170" s="29" t="s">
        <v>37</v>
      </c>
      <c r="K170" s="43">
        <v>1</v>
      </c>
      <c r="L170" s="29" t="s">
        <v>100</v>
      </c>
      <c r="M170" s="140">
        <v>76000000</v>
      </c>
      <c r="N170" s="29"/>
      <c r="O170" s="29" t="s">
        <v>271</v>
      </c>
      <c r="P170" s="29"/>
      <c r="Q170" s="28" t="s">
        <v>220</v>
      </c>
      <c r="R170" s="28" t="s">
        <v>583</v>
      </c>
      <c r="S170" s="28" t="s">
        <v>584</v>
      </c>
      <c r="T170" s="28" t="s">
        <v>24</v>
      </c>
      <c r="U170" s="28"/>
      <c r="V170" s="28"/>
      <c r="W170" s="108"/>
    </row>
    <row r="171" spans="2:23" s="3" customFormat="1" ht="17.25" customHeight="1">
      <c r="B171" s="28">
        <v>2026</v>
      </c>
      <c r="C171" s="28">
        <v>5</v>
      </c>
      <c r="D171" s="28" t="s">
        <v>15</v>
      </c>
      <c r="E171" s="28" t="s">
        <v>897</v>
      </c>
      <c r="F171" s="28" t="s">
        <v>110</v>
      </c>
      <c r="G171" s="28">
        <v>4617162201</v>
      </c>
      <c r="H171" s="28" t="s">
        <v>107</v>
      </c>
      <c r="I171" s="28" t="s">
        <v>898</v>
      </c>
      <c r="J171" s="29" t="s">
        <v>38</v>
      </c>
      <c r="K171" s="43">
        <v>1</v>
      </c>
      <c r="L171" s="29" t="s">
        <v>100</v>
      </c>
      <c r="M171" s="140">
        <v>156000000</v>
      </c>
      <c r="N171" s="29" t="s">
        <v>271</v>
      </c>
      <c r="O171" s="29"/>
      <c r="P171" s="29"/>
      <c r="Q171" s="28" t="s">
        <v>220</v>
      </c>
      <c r="R171" s="28" t="s">
        <v>583</v>
      </c>
      <c r="S171" s="28" t="s">
        <v>584</v>
      </c>
      <c r="T171" s="28" t="s">
        <v>24</v>
      </c>
      <c r="U171" s="28"/>
      <c r="V171" s="28"/>
      <c r="W171" s="108"/>
    </row>
    <row r="172" spans="2:23" s="3" customFormat="1" ht="17.25" customHeight="1">
      <c r="B172" s="28">
        <v>2026</v>
      </c>
      <c r="C172" s="28">
        <v>6</v>
      </c>
      <c r="D172" s="28" t="s">
        <v>15</v>
      </c>
      <c r="E172" s="28" t="s">
        <v>899</v>
      </c>
      <c r="F172" s="28" t="s">
        <v>110</v>
      </c>
      <c r="G172" s="28">
        <v>451170501</v>
      </c>
      <c r="H172" s="28" t="s">
        <v>806</v>
      </c>
      <c r="I172" s="28" t="s">
        <v>900</v>
      </c>
      <c r="J172" s="29" t="s">
        <v>38</v>
      </c>
      <c r="K172" s="43">
        <v>1</v>
      </c>
      <c r="L172" s="29" t="s">
        <v>100</v>
      </c>
      <c r="M172" s="140">
        <v>130000000</v>
      </c>
      <c r="N172" s="29" t="s">
        <v>271</v>
      </c>
      <c r="O172" s="29"/>
      <c r="P172" s="29"/>
      <c r="Q172" s="28" t="s">
        <v>220</v>
      </c>
      <c r="R172" s="28" t="s">
        <v>583</v>
      </c>
      <c r="S172" s="28" t="s">
        <v>584</v>
      </c>
      <c r="T172" s="28" t="s">
        <v>24</v>
      </c>
      <c r="U172" s="28"/>
      <c r="V172" s="28"/>
      <c r="W172" s="108"/>
    </row>
    <row r="173" spans="2:23" s="3" customFormat="1" ht="17.25" customHeight="1">
      <c r="B173" s="28">
        <v>2026</v>
      </c>
      <c r="C173" s="28">
        <v>6</v>
      </c>
      <c r="D173" s="28" t="s">
        <v>15</v>
      </c>
      <c r="E173" s="28" t="s">
        <v>2661</v>
      </c>
      <c r="F173" s="28" t="s">
        <v>110</v>
      </c>
      <c r="G173" s="28">
        <v>3911151502</v>
      </c>
      <c r="H173" s="28" t="s">
        <v>156</v>
      </c>
      <c r="I173" s="28" t="s">
        <v>896</v>
      </c>
      <c r="J173" s="29" t="s">
        <v>37</v>
      </c>
      <c r="K173" s="43">
        <v>1</v>
      </c>
      <c r="L173" s="29" t="s">
        <v>100</v>
      </c>
      <c r="M173" s="140">
        <v>40000000</v>
      </c>
      <c r="N173" s="29"/>
      <c r="O173" s="29" t="s">
        <v>271</v>
      </c>
      <c r="P173" s="29"/>
      <c r="Q173" s="28" t="s">
        <v>220</v>
      </c>
      <c r="R173" s="28" t="s">
        <v>583</v>
      </c>
      <c r="S173" s="28" t="s">
        <v>584</v>
      </c>
      <c r="T173" s="28" t="s">
        <v>24</v>
      </c>
      <c r="U173" s="28"/>
      <c r="V173" s="28"/>
      <c r="W173" s="108"/>
    </row>
    <row r="174" spans="2:23" s="3" customFormat="1" ht="17.25" customHeight="1">
      <c r="B174" s="28">
        <v>2026</v>
      </c>
      <c r="C174" s="28">
        <v>6</v>
      </c>
      <c r="D174" s="28" t="s">
        <v>15</v>
      </c>
      <c r="E174" s="28" t="s">
        <v>2662</v>
      </c>
      <c r="F174" s="28" t="s">
        <v>110</v>
      </c>
      <c r="G174" s="28">
        <v>451170501</v>
      </c>
      <c r="H174" s="28" t="s">
        <v>806</v>
      </c>
      <c r="I174" s="28" t="s">
        <v>900</v>
      </c>
      <c r="J174" s="30" t="s">
        <v>38</v>
      </c>
      <c r="K174" s="42">
        <v>1</v>
      </c>
      <c r="L174" s="30" t="s">
        <v>100</v>
      </c>
      <c r="M174" s="279">
        <v>61080000</v>
      </c>
      <c r="N174" s="30" t="s">
        <v>271</v>
      </c>
      <c r="O174" s="29"/>
      <c r="P174" s="30"/>
      <c r="Q174" s="28" t="s">
        <v>220</v>
      </c>
      <c r="R174" s="28" t="s">
        <v>583</v>
      </c>
      <c r="S174" s="28" t="s">
        <v>584</v>
      </c>
      <c r="T174" s="28" t="s">
        <v>24</v>
      </c>
      <c r="U174" s="28"/>
      <c r="V174" s="28"/>
      <c r="W174" s="108"/>
    </row>
    <row r="175" spans="2:23" s="3" customFormat="1" ht="17.25" customHeight="1">
      <c r="B175" s="28">
        <v>2026</v>
      </c>
      <c r="C175" s="28">
        <v>6</v>
      </c>
      <c r="D175" s="28" t="s">
        <v>15</v>
      </c>
      <c r="E175" s="28" t="s">
        <v>2663</v>
      </c>
      <c r="F175" s="28" t="s">
        <v>110</v>
      </c>
      <c r="G175" s="28">
        <v>4617162201</v>
      </c>
      <c r="H175" s="28" t="s">
        <v>107</v>
      </c>
      <c r="I175" s="28" t="s">
        <v>898</v>
      </c>
      <c r="J175" s="29" t="s">
        <v>38</v>
      </c>
      <c r="K175" s="43">
        <v>1</v>
      </c>
      <c r="L175" s="29" t="s">
        <v>100</v>
      </c>
      <c r="M175" s="140">
        <v>28000000</v>
      </c>
      <c r="N175" s="29" t="s">
        <v>271</v>
      </c>
      <c r="O175" s="29"/>
      <c r="P175" s="29"/>
      <c r="Q175" s="28" t="s">
        <v>220</v>
      </c>
      <c r="R175" s="28" t="s">
        <v>583</v>
      </c>
      <c r="S175" s="28" t="s">
        <v>584</v>
      </c>
      <c r="T175" s="28" t="s">
        <v>24</v>
      </c>
      <c r="U175" s="28"/>
      <c r="V175" s="28"/>
      <c r="W175" s="108"/>
    </row>
    <row r="176" spans="2:23" s="3" customFormat="1" ht="17.25" customHeight="1">
      <c r="B176" s="11">
        <v>2026</v>
      </c>
      <c r="C176" s="13">
        <v>6</v>
      </c>
      <c r="D176" s="13" t="s">
        <v>15</v>
      </c>
      <c r="E176" s="13" t="s">
        <v>2664</v>
      </c>
      <c r="F176" s="13" t="s">
        <v>110</v>
      </c>
      <c r="G176" s="13">
        <v>3011150501</v>
      </c>
      <c r="H176" s="13" t="s">
        <v>1796</v>
      </c>
      <c r="I176" s="13" t="s">
        <v>2665</v>
      </c>
      <c r="J176" s="62" t="s">
        <v>1926</v>
      </c>
      <c r="K176" s="62">
        <v>1467</v>
      </c>
      <c r="L176" s="62" t="s">
        <v>2666</v>
      </c>
      <c r="M176" s="150">
        <v>270000000</v>
      </c>
      <c r="N176" s="62"/>
      <c r="O176" s="62" t="s">
        <v>1912</v>
      </c>
      <c r="P176" s="62"/>
      <c r="Q176" s="13" t="s">
        <v>1168</v>
      </c>
      <c r="R176" s="11" t="s">
        <v>2667</v>
      </c>
      <c r="S176" s="11" t="s">
        <v>2668</v>
      </c>
      <c r="T176" s="13" t="s">
        <v>24</v>
      </c>
      <c r="U176" s="13"/>
      <c r="V176" s="13"/>
      <c r="W176" s="108"/>
    </row>
    <row r="177" spans="2:23" s="3" customFormat="1" ht="17.25" customHeight="1">
      <c r="B177" s="11">
        <v>2026</v>
      </c>
      <c r="C177" s="28">
        <v>6</v>
      </c>
      <c r="D177" s="28" t="s">
        <v>15</v>
      </c>
      <c r="E177" s="13" t="s">
        <v>2664</v>
      </c>
      <c r="F177" s="28" t="s">
        <v>110</v>
      </c>
      <c r="G177" s="28">
        <v>3010161901</v>
      </c>
      <c r="H177" s="28" t="s">
        <v>1984</v>
      </c>
      <c r="I177" s="28" t="s">
        <v>2669</v>
      </c>
      <c r="J177" s="130" t="s">
        <v>1926</v>
      </c>
      <c r="K177" s="30">
        <v>75</v>
      </c>
      <c r="L177" s="30" t="s">
        <v>2670</v>
      </c>
      <c r="M177" s="279">
        <v>362000000</v>
      </c>
      <c r="N177" s="30"/>
      <c r="O177" s="30" t="s">
        <v>1912</v>
      </c>
      <c r="P177" s="30"/>
      <c r="Q177" s="13" t="s">
        <v>1168</v>
      </c>
      <c r="R177" s="11" t="s">
        <v>2667</v>
      </c>
      <c r="S177" s="11" t="s">
        <v>2668</v>
      </c>
      <c r="T177" s="13" t="s">
        <v>24</v>
      </c>
      <c r="U177" s="28"/>
      <c r="V177" s="28"/>
      <c r="W177" s="108"/>
    </row>
    <row r="178" spans="2:23" s="3" customFormat="1" ht="17.25" customHeight="1">
      <c r="B178" s="11">
        <v>2026</v>
      </c>
      <c r="C178" s="13">
        <v>5</v>
      </c>
      <c r="D178" s="13" t="s">
        <v>14</v>
      </c>
      <c r="E178" s="13" t="s">
        <v>2671</v>
      </c>
      <c r="F178" s="13" t="s">
        <v>51</v>
      </c>
      <c r="G178" s="13">
        <v>3912110301</v>
      </c>
      <c r="H178" s="13" t="s">
        <v>2672</v>
      </c>
      <c r="I178" s="13" t="s">
        <v>2673</v>
      </c>
      <c r="J178" s="62" t="s">
        <v>1860</v>
      </c>
      <c r="K178" s="62">
        <v>1</v>
      </c>
      <c r="L178" s="62" t="s">
        <v>1911</v>
      </c>
      <c r="M178" s="150">
        <v>522811000</v>
      </c>
      <c r="N178" s="62"/>
      <c r="O178" s="62"/>
      <c r="P178" s="62"/>
      <c r="Q178" s="28" t="s">
        <v>2593</v>
      </c>
      <c r="R178" s="11" t="s">
        <v>2674</v>
      </c>
      <c r="S178" s="11" t="s">
        <v>2675</v>
      </c>
      <c r="T178" s="13" t="s">
        <v>24</v>
      </c>
      <c r="U178" s="13"/>
      <c r="V178" s="13"/>
      <c r="W178" s="108"/>
    </row>
    <row r="179" spans="2:23" s="3" customFormat="1" ht="17.25" customHeight="1">
      <c r="B179" s="11">
        <v>2026</v>
      </c>
      <c r="C179" s="13">
        <v>4</v>
      </c>
      <c r="D179" s="13" t="s">
        <v>14</v>
      </c>
      <c r="E179" s="13" t="s">
        <v>2676</v>
      </c>
      <c r="F179" s="13" t="s">
        <v>110</v>
      </c>
      <c r="G179" s="13">
        <v>3013160202</v>
      </c>
      <c r="H179" s="13" t="s">
        <v>2677</v>
      </c>
      <c r="I179" s="13" t="s">
        <v>2678</v>
      </c>
      <c r="J179" s="62" t="s">
        <v>1933</v>
      </c>
      <c r="K179" s="62">
        <v>225095</v>
      </c>
      <c r="L179" s="62" t="s">
        <v>2679</v>
      </c>
      <c r="M179" s="150">
        <v>76940000</v>
      </c>
      <c r="N179" s="62"/>
      <c r="O179" s="62" t="s">
        <v>1912</v>
      </c>
      <c r="P179" s="62"/>
      <c r="Q179" s="13" t="s">
        <v>2680</v>
      </c>
      <c r="R179" s="11" t="s">
        <v>2681</v>
      </c>
      <c r="S179" s="11" t="s">
        <v>2682</v>
      </c>
      <c r="T179" s="13" t="s">
        <v>24</v>
      </c>
      <c r="U179" s="13"/>
      <c r="V179" s="13"/>
      <c r="W179" s="108"/>
    </row>
    <row r="180" spans="2:23" s="3" customFormat="1" ht="17.25" customHeight="1">
      <c r="B180" s="28">
        <v>2026</v>
      </c>
      <c r="C180" s="28">
        <v>4</v>
      </c>
      <c r="D180" s="28" t="s">
        <v>14</v>
      </c>
      <c r="E180" s="28" t="s">
        <v>2683</v>
      </c>
      <c r="F180" s="28" t="s">
        <v>110</v>
      </c>
      <c r="G180" s="28">
        <v>2411181001</v>
      </c>
      <c r="H180" s="28" t="s">
        <v>142</v>
      </c>
      <c r="I180" s="28" t="s">
        <v>2684</v>
      </c>
      <c r="J180" s="29" t="s">
        <v>16</v>
      </c>
      <c r="K180" s="43">
        <v>5</v>
      </c>
      <c r="L180" s="29" t="s">
        <v>131</v>
      </c>
      <c r="M180" s="140">
        <v>57653000</v>
      </c>
      <c r="N180" s="29"/>
      <c r="O180" s="29" t="s">
        <v>271</v>
      </c>
      <c r="P180" s="29"/>
      <c r="Q180" s="28" t="s">
        <v>219</v>
      </c>
      <c r="R180" s="28" t="s">
        <v>304</v>
      </c>
      <c r="S180" s="28" t="s">
        <v>305</v>
      </c>
      <c r="T180" s="28" t="s">
        <v>24</v>
      </c>
      <c r="U180" s="28"/>
      <c r="V180" s="28"/>
      <c r="W180" s="108"/>
    </row>
    <row r="181" spans="2:23" s="3" customFormat="1" ht="17.25" customHeight="1">
      <c r="B181" s="11">
        <v>2026</v>
      </c>
      <c r="C181" s="28">
        <v>4</v>
      </c>
      <c r="D181" s="28" t="s">
        <v>15</v>
      </c>
      <c r="E181" s="28" t="s">
        <v>2685</v>
      </c>
      <c r="F181" s="28" t="s">
        <v>110</v>
      </c>
      <c r="G181" s="28">
        <v>3013160202</v>
      </c>
      <c r="H181" s="28" t="s">
        <v>2677</v>
      </c>
      <c r="I181" s="28" t="s">
        <v>2678</v>
      </c>
      <c r="J181" s="29" t="s">
        <v>1933</v>
      </c>
      <c r="K181" s="29">
        <v>32810</v>
      </c>
      <c r="L181" s="29" t="s">
        <v>2679</v>
      </c>
      <c r="M181" s="140">
        <v>11811600</v>
      </c>
      <c r="N181" s="29"/>
      <c r="O181" s="29" t="s">
        <v>271</v>
      </c>
      <c r="P181" s="29"/>
      <c r="Q181" s="28" t="s">
        <v>219</v>
      </c>
      <c r="R181" s="66" t="s">
        <v>2686</v>
      </c>
      <c r="S181" s="66" t="s">
        <v>2687</v>
      </c>
      <c r="T181" s="28" t="s">
        <v>24</v>
      </c>
      <c r="U181" s="28"/>
      <c r="V181" s="28"/>
      <c r="W181" s="108"/>
    </row>
    <row r="182" spans="2:23" s="3" customFormat="1" ht="17.25" customHeight="1">
      <c r="B182" s="11">
        <v>2026</v>
      </c>
      <c r="C182" s="13">
        <v>5</v>
      </c>
      <c r="D182" s="13" t="s">
        <v>14</v>
      </c>
      <c r="E182" s="13" t="s">
        <v>2688</v>
      </c>
      <c r="F182" s="13" t="s">
        <v>110</v>
      </c>
      <c r="G182" s="13">
        <v>4014229801</v>
      </c>
      <c r="H182" s="13" t="s">
        <v>2689</v>
      </c>
      <c r="I182" s="13" t="s">
        <v>2690</v>
      </c>
      <c r="J182" s="62"/>
      <c r="K182" s="62">
        <v>1</v>
      </c>
      <c r="L182" s="62" t="s">
        <v>1758</v>
      </c>
      <c r="M182" s="150">
        <v>80000000</v>
      </c>
      <c r="N182" s="62"/>
      <c r="O182" s="62" t="s">
        <v>271</v>
      </c>
      <c r="P182" s="62"/>
      <c r="Q182" s="13" t="s">
        <v>2691</v>
      </c>
      <c r="R182" s="11" t="s">
        <v>2692</v>
      </c>
      <c r="S182" s="11" t="s">
        <v>2693</v>
      </c>
      <c r="T182" s="13" t="s">
        <v>24</v>
      </c>
      <c r="U182" s="13"/>
      <c r="V182" s="13"/>
      <c r="W182" s="108"/>
    </row>
    <row r="183" spans="2:23" s="3" customFormat="1" ht="17.25" customHeight="1">
      <c r="B183" s="11">
        <v>2026</v>
      </c>
      <c r="C183" s="28">
        <v>5</v>
      </c>
      <c r="D183" s="28" t="s">
        <v>15</v>
      </c>
      <c r="E183" s="28" t="s">
        <v>2694</v>
      </c>
      <c r="F183" s="28" t="s">
        <v>110</v>
      </c>
      <c r="G183" s="28">
        <v>3011150501</v>
      </c>
      <c r="H183" s="28" t="s">
        <v>102</v>
      </c>
      <c r="I183" s="28" t="s">
        <v>234</v>
      </c>
      <c r="J183" s="29" t="s">
        <v>16</v>
      </c>
      <c r="K183" s="29">
        <v>171</v>
      </c>
      <c r="L183" s="29" t="s">
        <v>103</v>
      </c>
      <c r="M183" s="140">
        <v>21704000</v>
      </c>
      <c r="N183" s="29"/>
      <c r="O183" s="29" t="s">
        <v>271</v>
      </c>
      <c r="P183" s="29"/>
      <c r="Q183" s="28" t="s">
        <v>319</v>
      </c>
      <c r="R183" s="66" t="s">
        <v>648</v>
      </c>
      <c r="S183" s="66" t="s">
        <v>320</v>
      </c>
      <c r="T183" s="28" t="s">
        <v>24</v>
      </c>
      <c r="U183" s="28"/>
      <c r="V183" s="28"/>
      <c r="W183" s="108"/>
    </row>
    <row r="184" spans="2:23" s="3" customFormat="1" ht="17.25" customHeight="1">
      <c r="B184" s="11">
        <v>2026</v>
      </c>
      <c r="C184" s="13">
        <v>4</v>
      </c>
      <c r="D184" s="13" t="s">
        <v>14</v>
      </c>
      <c r="E184" s="13" t="s">
        <v>2695</v>
      </c>
      <c r="F184" s="13" t="s">
        <v>110</v>
      </c>
      <c r="G184" s="13">
        <v>3011150501</v>
      </c>
      <c r="H184" s="13" t="s">
        <v>1796</v>
      </c>
      <c r="I184" s="13" t="s">
        <v>2696</v>
      </c>
      <c r="J184" s="62" t="s">
        <v>1926</v>
      </c>
      <c r="K184" s="62">
        <v>89</v>
      </c>
      <c r="L184" s="13" t="s">
        <v>1799</v>
      </c>
      <c r="M184" s="150">
        <v>8319720</v>
      </c>
      <c r="N184" s="62"/>
      <c r="O184" s="110" t="s">
        <v>271</v>
      </c>
      <c r="P184" s="28"/>
      <c r="Q184" s="13" t="s">
        <v>2600</v>
      </c>
      <c r="R184" s="11" t="s">
        <v>2697</v>
      </c>
      <c r="S184" s="11" t="s">
        <v>2698</v>
      </c>
      <c r="T184" s="13" t="s">
        <v>24</v>
      </c>
      <c r="U184" s="13"/>
      <c r="V184" s="13"/>
      <c r="W184" s="108"/>
    </row>
    <row r="185" spans="2:23" s="3" customFormat="1" ht="17.25" customHeight="1">
      <c r="B185" s="11">
        <v>2026</v>
      </c>
      <c r="C185" s="13">
        <v>4</v>
      </c>
      <c r="D185" s="13" t="s">
        <v>14</v>
      </c>
      <c r="E185" s="13" t="s">
        <v>2695</v>
      </c>
      <c r="F185" s="13" t="s">
        <v>110</v>
      </c>
      <c r="G185" s="13">
        <v>3016170201</v>
      </c>
      <c r="H185" s="13" t="s">
        <v>2699</v>
      </c>
      <c r="I185" s="13" t="s">
        <v>2700</v>
      </c>
      <c r="J185" s="62" t="s">
        <v>1926</v>
      </c>
      <c r="K185" s="62">
        <v>395</v>
      </c>
      <c r="L185" s="13" t="s">
        <v>1960</v>
      </c>
      <c r="M185" s="150">
        <v>33575000</v>
      </c>
      <c r="N185" s="62"/>
      <c r="O185" s="110" t="s">
        <v>271</v>
      </c>
      <c r="P185" s="28"/>
      <c r="Q185" s="13" t="s">
        <v>2600</v>
      </c>
      <c r="R185" s="11" t="s">
        <v>2697</v>
      </c>
      <c r="S185" s="11" t="s">
        <v>2698</v>
      </c>
      <c r="T185" s="13" t="s">
        <v>24</v>
      </c>
      <c r="U185" s="28"/>
      <c r="V185" s="28"/>
      <c r="W185" s="108"/>
    </row>
    <row r="186" spans="2:23" s="3" customFormat="1" ht="17.25" customHeight="1">
      <c r="B186" s="11">
        <v>2026</v>
      </c>
      <c r="C186" s="28">
        <v>4</v>
      </c>
      <c r="D186" s="28" t="s">
        <v>14</v>
      </c>
      <c r="E186" s="13" t="s">
        <v>2695</v>
      </c>
      <c r="F186" s="13" t="s">
        <v>110</v>
      </c>
      <c r="G186" s="28">
        <v>3016179701</v>
      </c>
      <c r="H186" s="28" t="s">
        <v>2701</v>
      </c>
      <c r="I186" s="28" t="s">
        <v>2702</v>
      </c>
      <c r="J186" s="62" t="s">
        <v>1926</v>
      </c>
      <c r="K186" s="29">
        <v>376</v>
      </c>
      <c r="L186" s="13" t="s">
        <v>1960</v>
      </c>
      <c r="M186" s="140">
        <v>24816000</v>
      </c>
      <c r="N186" s="29"/>
      <c r="O186" s="47" t="s">
        <v>271</v>
      </c>
      <c r="P186" s="28"/>
      <c r="Q186" s="13" t="s">
        <v>2600</v>
      </c>
      <c r="R186" s="11" t="s">
        <v>2697</v>
      </c>
      <c r="S186" s="11" t="s">
        <v>2698</v>
      </c>
      <c r="T186" s="13" t="s">
        <v>24</v>
      </c>
      <c r="U186" s="28"/>
      <c r="V186" s="28"/>
      <c r="W186" s="108"/>
    </row>
    <row r="187" spans="2:23" s="3" customFormat="1" ht="17.25" customHeight="1">
      <c r="B187" s="11">
        <v>2026</v>
      </c>
      <c r="C187" s="28">
        <v>4</v>
      </c>
      <c r="D187" s="28" t="s">
        <v>14</v>
      </c>
      <c r="E187" s="13" t="s">
        <v>2695</v>
      </c>
      <c r="F187" s="13" t="s">
        <v>110</v>
      </c>
      <c r="G187" s="28">
        <v>3011150501</v>
      </c>
      <c r="H187" s="28" t="s">
        <v>1796</v>
      </c>
      <c r="I187" s="28" t="s">
        <v>2703</v>
      </c>
      <c r="J187" s="62" t="s">
        <v>1933</v>
      </c>
      <c r="K187" s="29">
        <v>11</v>
      </c>
      <c r="L187" s="29" t="s">
        <v>103</v>
      </c>
      <c r="M187" s="140">
        <v>1054790</v>
      </c>
      <c r="N187" s="29"/>
      <c r="O187" s="47" t="s">
        <v>271</v>
      </c>
      <c r="P187" s="28"/>
      <c r="Q187" s="13" t="s">
        <v>2600</v>
      </c>
      <c r="R187" s="11" t="s">
        <v>2697</v>
      </c>
      <c r="S187" s="11" t="s">
        <v>2698</v>
      </c>
      <c r="T187" s="13" t="s">
        <v>24</v>
      </c>
      <c r="U187" s="28"/>
      <c r="V187" s="28"/>
      <c r="W187" s="108"/>
    </row>
    <row r="188" spans="2:23" s="3" customFormat="1" ht="17.25" customHeight="1">
      <c r="B188" s="11">
        <v>2026</v>
      </c>
      <c r="C188" s="28">
        <v>4</v>
      </c>
      <c r="D188" s="28" t="s">
        <v>14</v>
      </c>
      <c r="E188" s="13" t="s">
        <v>2695</v>
      </c>
      <c r="F188" s="13" t="s">
        <v>110</v>
      </c>
      <c r="G188" s="28">
        <v>3011150501</v>
      </c>
      <c r="H188" s="28" t="s">
        <v>1796</v>
      </c>
      <c r="I188" s="28" t="s">
        <v>2704</v>
      </c>
      <c r="J188" s="62" t="s">
        <v>1933</v>
      </c>
      <c r="K188" s="29">
        <v>3</v>
      </c>
      <c r="L188" s="29" t="s">
        <v>103</v>
      </c>
      <c r="M188" s="140">
        <v>277800</v>
      </c>
      <c r="N188" s="29"/>
      <c r="O188" s="47" t="s">
        <v>271</v>
      </c>
      <c r="P188" s="28"/>
      <c r="Q188" s="13" t="s">
        <v>2600</v>
      </c>
      <c r="R188" s="11" t="s">
        <v>2697</v>
      </c>
      <c r="S188" s="11" t="s">
        <v>2698</v>
      </c>
      <c r="T188" s="13" t="s">
        <v>24</v>
      </c>
      <c r="U188" s="28"/>
      <c r="V188" s="28"/>
      <c r="W188" s="108"/>
    </row>
    <row r="189" spans="2:23" s="3" customFormat="1" ht="17.25" customHeight="1">
      <c r="B189" s="11">
        <v>2026</v>
      </c>
      <c r="C189" s="28">
        <v>4</v>
      </c>
      <c r="D189" s="28" t="s">
        <v>14</v>
      </c>
      <c r="E189" s="13" t="s">
        <v>2695</v>
      </c>
      <c r="F189" s="13" t="s">
        <v>110</v>
      </c>
      <c r="G189" s="28">
        <v>3011159701</v>
      </c>
      <c r="H189" s="28" t="s">
        <v>2026</v>
      </c>
      <c r="I189" s="28" t="s">
        <v>2705</v>
      </c>
      <c r="J189" s="29" t="s">
        <v>1933</v>
      </c>
      <c r="K189" s="29">
        <v>68</v>
      </c>
      <c r="L189" s="29" t="s">
        <v>1956</v>
      </c>
      <c r="M189" s="140">
        <v>7364400</v>
      </c>
      <c r="N189" s="29"/>
      <c r="O189" s="47" t="s">
        <v>271</v>
      </c>
      <c r="P189" s="28"/>
      <c r="Q189" s="13" t="s">
        <v>2600</v>
      </c>
      <c r="R189" s="11" t="s">
        <v>2697</v>
      </c>
      <c r="S189" s="11" t="s">
        <v>2698</v>
      </c>
      <c r="T189" s="13" t="s">
        <v>24</v>
      </c>
      <c r="U189" s="28"/>
      <c r="V189" s="28"/>
      <c r="W189" s="108"/>
    </row>
    <row r="190" spans="2:23" s="3" customFormat="1" ht="17.25" customHeight="1">
      <c r="B190" s="11">
        <v>2026</v>
      </c>
      <c r="C190" s="28">
        <v>4</v>
      </c>
      <c r="D190" s="28" t="s">
        <v>14</v>
      </c>
      <c r="E190" s="13" t="s">
        <v>2695</v>
      </c>
      <c r="F190" s="13" t="s">
        <v>110</v>
      </c>
      <c r="G190" s="28">
        <v>3011159701</v>
      </c>
      <c r="H190" s="28" t="s">
        <v>2026</v>
      </c>
      <c r="I190" s="28" t="s">
        <v>2706</v>
      </c>
      <c r="J190" s="29" t="s">
        <v>1933</v>
      </c>
      <c r="K190" s="29">
        <v>137</v>
      </c>
      <c r="L190" s="29" t="s">
        <v>1956</v>
      </c>
      <c r="M190" s="140">
        <v>12656060</v>
      </c>
      <c r="N190" s="29"/>
      <c r="O190" s="47" t="s">
        <v>271</v>
      </c>
      <c r="P190" s="28"/>
      <c r="Q190" s="13" t="s">
        <v>2600</v>
      </c>
      <c r="R190" s="11" t="s">
        <v>2697</v>
      </c>
      <c r="S190" s="11" t="s">
        <v>2698</v>
      </c>
      <c r="T190" s="13" t="s">
        <v>24</v>
      </c>
      <c r="U190" s="28"/>
      <c r="V190" s="28"/>
      <c r="W190" s="108"/>
    </row>
    <row r="191" spans="2:23" s="3" customFormat="1" ht="17.25" customHeight="1">
      <c r="B191" s="11">
        <v>2026</v>
      </c>
      <c r="C191" s="28">
        <v>4</v>
      </c>
      <c r="D191" s="28" t="s">
        <v>14</v>
      </c>
      <c r="E191" s="13" t="s">
        <v>2695</v>
      </c>
      <c r="F191" s="13" t="s">
        <v>110</v>
      </c>
      <c r="G191" s="28">
        <v>2411181001</v>
      </c>
      <c r="H191" s="28" t="s">
        <v>2707</v>
      </c>
      <c r="I191" s="28" t="s">
        <v>2708</v>
      </c>
      <c r="J191" s="29" t="s">
        <v>1933</v>
      </c>
      <c r="K191" s="29">
        <v>104</v>
      </c>
      <c r="L191" s="29" t="s">
        <v>1911</v>
      </c>
      <c r="M191" s="140">
        <v>2915120</v>
      </c>
      <c r="N191" s="29"/>
      <c r="O191" s="47" t="s">
        <v>271</v>
      </c>
      <c r="P191" s="28"/>
      <c r="Q191" s="13" t="s">
        <v>2600</v>
      </c>
      <c r="R191" s="11" t="s">
        <v>2697</v>
      </c>
      <c r="S191" s="11" t="s">
        <v>2698</v>
      </c>
      <c r="T191" s="13" t="s">
        <v>24</v>
      </c>
      <c r="U191" s="28"/>
      <c r="V191" s="28"/>
      <c r="W191" s="108"/>
    </row>
    <row r="192" spans="2:23" s="3" customFormat="1" ht="17.25" customHeight="1">
      <c r="B192" s="11">
        <v>2026</v>
      </c>
      <c r="C192" s="28">
        <v>4</v>
      </c>
      <c r="D192" s="28" t="s">
        <v>14</v>
      </c>
      <c r="E192" s="13" t="s">
        <v>2695</v>
      </c>
      <c r="F192" s="13" t="s">
        <v>110</v>
      </c>
      <c r="G192" s="28">
        <v>3013150201</v>
      </c>
      <c r="H192" s="28" t="s">
        <v>2709</v>
      </c>
      <c r="I192" s="28" t="s">
        <v>2710</v>
      </c>
      <c r="J192" s="29" t="s">
        <v>2411</v>
      </c>
      <c r="K192" s="29">
        <v>381</v>
      </c>
      <c r="L192" s="13" t="s">
        <v>1960</v>
      </c>
      <c r="M192" s="140">
        <v>17259300</v>
      </c>
      <c r="N192" s="29"/>
      <c r="O192" s="47" t="s">
        <v>271</v>
      </c>
      <c r="P192" s="28"/>
      <c r="Q192" s="13" t="s">
        <v>2600</v>
      </c>
      <c r="R192" s="11" t="s">
        <v>2697</v>
      </c>
      <c r="S192" s="11" t="s">
        <v>2698</v>
      </c>
      <c r="T192" s="13" t="s">
        <v>24</v>
      </c>
      <c r="U192" s="28"/>
      <c r="V192" s="28"/>
      <c r="W192" s="108"/>
    </row>
    <row r="193" spans="2:23" s="3" customFormat="1" ht="17.25" customHeight="1">
      <c r="B193" s="11">
        <v>2026</v>
      </c>
      <c r="C193" s="28">
        <v>4</v>
      </c>
      <c r="D193" s="28" t="s">
        <v>14</v>
      </c>
      <c r="E193" s="13" t="s">
        <v>2695</v>
      </c>
      <c r="F193" s="13" t="s">
        <v>110</v>
      </c>
      <c r="G193" s="28">
        <v>3010161901</v>
      </c>
      <c r="H193" s="28" t="s">
        <v>2711</v>
      </c>
      <c r="I193" s="28" t="s">
        <v>2712</v>
      </c>
      <c r="J193" s="29" t="s">
        <v>2411</v>
      </c>
      <c r="K193" s="29">
        <v>123</v>
      </c>
      <c r="L193" s="29" t="s">
        <v>1911</v>
      </c>
      <c r="M193" s="140">
        <v>1685100</v>
      </c>
      <c r="N193" s="29"/>
      <c r="O193" s="47" t="s">
        <v>271</v>
      </c>
      <c r="P193" s="28"/>
      <c r="Q193" s="13" t="s">
        <v>2600</v>
      </c>
      <c r="R193" s="11" t="s">
        <v>2697</v>
      </c>
      <c r="S193" s="11" t="s">
        <v>2698</v>
      </c>
      <c r="T193" s="13" t="s">
        <v>24</v>
      </c>
      <c r="U193" s="28"/>
      <c r="V193" s="28"/>
      <c r="W193" s="108"/>
    </row>
    <row r="194" spans="2:23" s="3" customFormat="1" ht="17.25" customHeight="1">
      <c r="B194" s="11">
        <v>2026</v>
      </c>
      <c r="C194" s="28">
        <v>4</v>
      </c>
      <c r="D194" s="28" t="s">
        <v>14</v>
      </c>
      <c r="E194" s="13" t="s">
        <v>2695</v>
      </c>
      <c r="F194" s="13" t="s">
        <v>110</v>
      </c>
      <c r="G194" s="28">
        <v>3010161901</v>
      </c>
      <c r="H194" s="28" t="s">
        <v>2711</v>
      </c>
      <c r="I194" s="28" t="s">
        <v>2712</v>
      </c>
      <c r="J194" s="29" t="s">
        <v>2411</v>
      </c>
      <c r="K194" s="29">
        <v>38</v>
      </c>
      <c r="L194" s="29" t="s">
        <v>1911</v>
      </c>
      <c r="M194" s="140">
        <v>874000</v>
      </c>
      <c r="N194" s="29"/>
      <c r="O194" s="47" t="s">
        <v>271</v>
      </c>
      <c r="P194" s="28"/>
      <c r="Q194" s="13" t="s">
        <v>2600</v>
      </c>
      <c r="R194" s="11" t="s">
        <v>2697</v>
      </c>
      <c r="S194" s="11" t="s">
        <v>2698</v>
      </c>
      <c r="T194" s="13" t="s">
        <v>24</v>
      </c>
      <c r="U194" s="28"/>
      <c r="V194" s="28"/>
      <c r="W194" s="108"/>
    </row>
    <row r="195" spans="2:23" s="3" customFormat="1" ht="17.25" customHeight="1">
      <c r="B195" s="28">
        <v>2026</v>
      </c>
      <c r="C195" s="28">
        <v>6</v>
      </c>
      <c r="D195" s="28" t="s">
        <v>14</v>
      </c>
      <c r="E195" s="28" t="s">
        <v>2610</v>
      </c>
      <c r="F195" s="28" t="s">
        <v>110</v>
      </c>
      <c r="G195" s="28">
        <v>3011150501</v>
      </c>
      <c r="H195" s="28" t="s">
        <v>102</v>
      </c>
      <c r="I195" s="28" t="s">
        <v>2713</v>
      </c>
      <c r="J195" s="29" t="s">
        <v>16</v>
      </c>
      <c r="K195" s="43">
        <v>51</v>
      </c>
      <c r="L195" s="55" t="s">
        <v>136</v>
      </c>
      <c r="M195" s="140">
        <v>5000000</v>
      </c>
      <c r="N195" s="29"/>
      <c r="O195" s="29" t="s">
        <v>271</v>
      </c>
      <c r="P195" s="29"/>
      <c r="Q195" s="28" t="s">
        <v>216</v>
      </c>
      <c r="R195" s="28" t="s">
        <v>642</v>
      </c>
      <c r="S195" s="28" t="s">
        <v>1237</v>
      </c>
      <c r="T195" s="28" t="s">
        <v>24</v>
      </c>
      <c r="U195" s="28"/>
      <c r="V195" s="28"/>
      <c r="W195" s="108"/>
    </row>
    <row r="196" spans="2:23" s="3" customFormat="1" ht="17.25" customHeight="1">
      <c r="B196" s="28">
        <v>2026</v>
      </c>
      <c r="C196" s="28">
        <v>6</v>
      </c>
      <c r="D196" s="28" t="s">
        <v>14</v>
      </c>
      <c r="E196" s="28" t="s">
        <v>2610</v>
      </c>
      <c r="F196" s="28" t="s">
        <v>110</v>
      </c>
      <c r="G196" s="28">
        <v>3011150501</v>
      </c>
      <c r="H196" s="28" t="s">
        <v>102</v>
      </c>
      <c r="I196" s="28" t="s">
        <v>2714</v>
      </c>
      <c r="J196" s="30" t="s">
        <v>16</v>
      </c>
      <c r="K196" s="42">
        <v>303</v>
      </c>
      <c r="L196" s="55" t="s">
        <v>136</v>
      </c>
      <c r="M196" s="279">
        <v>29000000</v>
      </c>
      <c r="N196" s="30"/>
      <c r="O196" s="29" t="s">
        <v>271</v>
      </c>
      <c r="P196" s="29"/>
      <c r="Q196" s="28" t="s">
        <v>216</v>
      </c>
      <c r="R196" s="28" t="s">
        <v>642</v>
      </c>
      <c r="S196" s="28" t="s">
        <v>1237</v>
      </c>
      <c r="T196" s="28" t="s">
        <v>24</v>
      </c>
      <c r="U196" s="28"/>
      <c r="V196" s="28"/>
      <c r="W196" s="108"/>
    </row>
    <row r="197" spans="2:23" s="3" customFormat="1" ht="17.25" customHeight="1">
      <c r="B197" s="28">
        <v>2026</v>
      </c>
      <c r="C197" s="28">
        <v>6</v>
      </c>
      <c r="D197" s="28" t="s">
        <v>14</v>
      </c>
      <c r="E197" s="28" t="s">
        <v>2610</v>
      </c>
      <c r="F197" s="28" t="s">
        <v>110</v>
      </c>
      <c r="G197" s="28">
        <v>3011150501</v>
      </c>
      <c r="H197" s="28" t="s">
        <v>102</v>
      </c>
      <c r="I197" s="28" t="s">
        <v>2715</v>
      </c>
      <c r="J197" s="30" t="s">
        <v>16</v>
      </c>
      <c r="K197" s="42">
        <v>66</v>
      </c>
      <c r="L197" s="55" t="s">
        <v>136</v>
      </c>
      <c r="M197" s="279">
        <v>6100000</v>
      </c>
      <c r="N197" s="30"/>
      <c r="O197" s="29" t="s">
        <v>271</v>
      </c>
      <c r="P197" s="29"/>
      <c r="Q197" s="28" t="s">
        <v>216</v>
      </c>
      <c r="R197" s="28" t="s">
        <v>642</v>
      </c>
      <c r="S197" s="28" t="s">
        <v>1237</v>
      </c>
      <c r="T197" s="28" t="s">
        <v>24</v>
      </c>
      <c r="U197" s="28"/>
      <c r="V197" s="28"/>
      <c r="W197" s="108"/>
    </row>
    <row r="198" spans="2:23" s="3" customFormat="1" ht="17.25" customHeight="1">
      <c r="B198" s="11">
        <v>2026</v>
      </c>
      <c r="C198" s="28">
        <v>4</v>
      </c>
      <c r="D198" s="28" t="s">
        <v>14</v>
      </c>
      <c r="E198" s="28" t="s">
        <v>2716</v>
      </c>
      <c r="F198" s="28" t="s">
        <v>52</v>
      </c>
      <c r="G198" s="28">
        <v>3912118901</v>
      </c>
      <c r="H198" s="28" t="s">
        <v>99</v>
      </c>
      <c r="I198" s="28" t="s">
        <v>2716</v>
      </c>
      <c r="J198" s="30" t="s">
        <v>38</v>
      </c>
      <c r="K198" s="30">
        <v>1</v>
      </c>
      <c r="L198" s="30" t="s">
        <v>100</v>
      </c>
      <c r="M198" s="279">
        <v>54000000</v>
      </c>
      <c r="N198" s="30"/>
      <c r="O198" s="29"/>
      <c r="P198" s="30"/>
      <c r="Q198" s="28" t="s">
        <v>475</v>
      </c>
      <c r="R198" s="28" t="s">
        <v>714</v>
      </c>
      <c r="S198" s="28" t="s">
        <v>1192</v>
      </c>
      <c r="T198" s="28" t="s">
        <v>24</v>
      </c>
      <c r="U198" s="28"/>
      <c r="V198" s="28" t="s">
        <v>79</v>
      </c>
      <c r="W198" s="108"/>
    </row>
    <row r="199" spans="2:23" s="3" customFormat="1" ht="17.25" customHeight="1">
      <c r="B199" s="11">
        <v>2026</v>
      </c>
      <c r="C199" s="28">
        <v>4</v>
      </c>
      <c r="D199" s="28" t="s">
        <v>14</v>
      </c>
      <c r="E199" s="28" t="s">
        <v>2717</v>
      </c>
      <c r="F199" s="28" t="s">
        <v>52</v>
      </c>
      <c r="G199" s="28">
        <v>3912118901</v>
      </c>
      <c r="H199" s="28" t="s">
        <v>99</v>
      </c>
      <c r="I199" s="28" t="s">
        <v>2717</v>
      </c>
      <c r="J199" s="29" t="s">
        <v>38</v>
      </c>
      <c r="K199" s="29">
        <v>1</v>
      </c>
      <c r="L199" s="29" t="s">
        <v>100</v>
      </c>
      <c r="M199" s="140">
        <v>37477000</v>
      </c>
      <c r="N199" s="29"/>
      <c r="O199" s="29"/>
      <c r="P199" s="29"/>
      <c r="Q199" s="28" t="s">
        <v>475</v>
      </c>
      <c r="R199" s="28" t="s">
        <v>714</v>
      </c>
      <c r="S199" s="28" t="s">
        <v>1192</v>
      </c>
      <c r="T199" s="28" t="s">
        <v>24</v>
      </c>
      <c r="U199" s="28"/>
      <c r="V199" s="28" t="s">
        <v>79</v>
      </c>
      <c r="W199" s="108"/>
    </row>
    <row r="200" spans="2:23" s="3" customFormat="1" ht="17.25" customHeight="1">
      <c r="B200" s="11">
        <v>2026</v>
      </c>
      <c r="C200" s="28">
        <v>4</v>
      </c>
      <c r="D200" s="28" t="s">
        <v>14</v>
      </c>
      <c r="E200" s="28" t="s">
        <v>2718</v>
      </c>
      <c r="F200" s="28" t="s">
        <v>110</v>
      </c>
      <c r="G200" s="28">
        <v>2410171201</v>
      </c>
      <c r="H200" s="28" t="s">
        <v>127</v>
      </c>
      <c r="I200" s="28" t="s">
        <v>2719</v>
      </c>
      <c r="J200" s="29" t="s">
        <v>260</v>
      </c>
      <c r="K200" s="29">
        <v>1</v>
      </c>
      <c r="L200" s="29" t="s">
        <v>100</v>
      </c>
      <c r="M200" s="140">
        <v>20817000</v>
      </c>
      <c r="N200" s="29"/>
      <c r="O200" s="29" t="s">
        <v>271</v>
      </c>
      <c r="P200" s="29"/>
      <c r="Q200" s="28" t="s">
        <v>216</v>
      </c>
      <c r="R200" s="28" t="s">
        <v>2720</v>
      </c>
      <c r="S200" s="28" t="s">
        <v>2721</v>
      </c>
      <c r="T200" s="28" t="s">
        <v>24</v>
      </c>
      <c r="U200" s="28"/>
      <c r="V200" s="28"/>
      <c r="W200" s="108"/>
    </row>
    <row r="201" spans="2:23" s="3" customFormat="1" ht="17.25" customHeight="1">
      <c r="B201" s="11">
        <v>2026</v>
      </c>
      <c r="C201" s="28">
        <v>4</v>
      </c>
      <c r="D201" s="28" t="s">
        <v>14</v>
      </c>
      <c r="E201" s="28" t="s">
        <v>2718</v>
      </c>
      <c r="F201" s="28" t="s">
        <v>110</v>
      </c>
      <c r="G201" s="28">
        <v>2410171201</v>
      </c>
      <c r="H201" s="28" t="s">
        <v>127</v>
      </c>
      <c r="I201" s="28" t="s">
        <v>2722</v>
      </c>
      <c r="J201" s="29" t="s">
        <v>260</v>
      </c>
      <c r="K201" s="29">
        <v>1</v>
      </c>
      <c r="L201" s="29" t="s">
        <v>100</v>
      </c>
      <c r="M201" s="140">
        <v>45574000</v>
      </c>
      <c r="N201" s="29"/>
      <c r="O201" s="29" t="s">
        <v>271</v>
      </c>
      <c r="P201" s="29"/>
      <c r="Q201" s="28" t="s">
        <v>216</v>
      </c>
      <c r="R201" s="28" t="s">
        <v>2720</v>
      </c>
      <c r="S201" s="28" t="s">
        <v>2721</v>
      </c>
      <c r="T201" s="28" t="s">
        <v>24</v>
      </c>
      <c r="U201" s="28"/>
      <c r="V201" s="28"/>
      <c r="W201" s="108"/>
    </row>
    <row r="202" spans="2:23" s="3" customFormat="1" ht="17.25" customHeight="1">
      <c r="B202" s="11">
        <v>2026</v>
      </c>
      <c r="C202" s="28">
        <v>4</v>
      </c>
      <c r="D202" s="28" t="s">
        <v>14</v>
      </c>
      <c r="E202" s="28" t="s">
        <v>2723</v>
      </c>
      <c r="F202" s="28" t="s">
        <v>52</v>
      </c>
      <c r="G202" s="28">
        <v>3912110301</v>
      </c>
      <c r="H202" s="28" t="s">
        <v>2724</v>
      </c>
      <c r="I202" s="28" t="s">
        <v>2725</v>
      </c>
      <c r="J202" s="30" t="s">
        <v>37</v>
      </c>
      <c r="K202" s="30">
        <v>1</v>
      </c>
      <c r="L202" s="30" t="s">
        <v>100</v>
      </c>
      <c r="M202" s="279">
        <v>71430000</v>
      </c>
      <c r="N202" s="30"/>
      <c r="O202" s="29"/>
      <c r="P202" s="30"/>
      <c r="Q202" s="28" t="s">
        <v>475</v>
      </c>
      <c r="R202" s="28" t="s">
        <v>714</v>
      </c>
      <c r="S202" s="28" t="s">
        <v>1192</v>
      </c>
      <c r="T202" s="28" t="s">
        <v>24</v>
      </c>
      <c r="U202" s="28"/>
      <c r="V202" s="28" t="s">
        <v>79</v>
      </c>
      <c r="W202" s="108"/>
    </row>
    <row r="203" spans="2:23" s="3" customFormat="1" ht="17.25" customHeight="1">
      <c r="B203" s="11">
        <v>2026</v>
      </c>
      <c r="C203" s="28">
        <v>4</v>
      </c>
      <c r="D203" s="28" t="s">
        <v>14</v>
      </c>
      <c r="E203" s="28" t="s">
        <v>2726</v>
      </c>
      <c r="F203" s="28" t="s">
        <v>52</v>
      </c>
      <c r="G203" s="28">
        <v>3912110301</v>
      </c>
      <c r="H203" s="28" t="s">
        <v>2724</v>
      </c>
      <c r="I203" s="28" t="s">
        <v>2727</v>
      </c>
      <c r="J203" s="30" t="s">
        <v>37</v>
      </c>
      <c r="K203" s="30">
        <v>1</v>
      </c>
      <c r="L203" s="30" t="s">
        <v>100</v>
      </c>
      <c r="M203" s="279">
        <v>69840000</v>
      </c>
      <c r="N203" s="30"/>
      <c r="O203" s="29"/>
      <c r="P203" s="30"/>
      <c r="Q203" s="28" t="s">
        <v>475</v>
      </c>
      <c r="R203" s="28" t="s">
        <v>714</v>
      </c>
      <c r="S203" s="28" t="s">
        <v>1192</v>
      </c>
      <c r="T203" s="28" t="s">
        <v>24</v>
      </c>
      <c r="U203" s="28"/>
      <c r="V203" s="28" t="s">
        <v>79</v>
      </c>
      <c r="W203" s="108"/>
    </row>
    <row r="204" spans="2:23" s="3" customFormat="1" ht="17.25" customHeight="1">
      <c r="B204" s="11">
        <v>2026</v>
      </c>
      <c r="C204" s="28">
        <v>4</v>
      </c>
      <c r="D204" s="28" t="s">
        <v>14</v>
      </c>
      <c r="E204" s="28" t="s">
        <v>2728</v>
      </c>
      <c r="F204" s="28" t="s">
        <v>52</v>
      </c>
      <c r="G204" s="28">
        <v>4617162201</v>
      </c>
      <c r="H204" s="28" t="s">
        <v>107</v>
      </c>
      <c r="I204" s="28" t="s">
        <v>2728</v>
      </c>
      <c r="J204" s="30" t="s">
        <v>38</v>
      </c>
      <c r="K204" s="30">
        <v>1</v>
      </c>
      <c r="L204" s="30" t="s">
        <v>100</v>
      </c>
      <c r="M204" s="279">
        <v>26851000</v>
      </c>
      <c r="N204" s="30"/>
      <c r="O204" s="29"/>
      <c r="P204" s="30"/>
      <c r="Q204" s="28" t="s">
        <v>475</v>
      </c>
      <c r="R204" s="28" t="s">
        <v>714</v>
      </c>
      <c r="S204" s="28" t="s">
        <v>1192</v>
      </c>
      <c r="T204" s="28" t="s">
        <v>24</v>
      </c>
      <c r="U204" s="28"/>
      <c r="V204" s="28" t="s">
        <v>79</v>
      </c>
      <c r="W204" s="108"/>
    </row>
    <row r="205" spans="2:23" s="3" customFormat="1" ht="17.25" customHeight="1">
      <c r="B205" s="11">
        <v>2026</v>
      </c>
      <c r="C205" s="28">
        <v>4</v>
      </c>
      <c r="D205" s="28" t="s">
        <v>14</v>
      </c>
      <c r="E205" s="28" t="s">
        <v>2729</v>
      </c>
      <c r="F205" s="28" t="s">
        <v>52</v>
      </c>
      <c r="G205" s="28">
        <v>4617162201</v>
      </c>
      <c r="H205" s="28" t="s">
        <v>107</v>
      </c>
      <c r="I205" s="28" t="s">
        <v>2729</v>
      </c>
      <c r="J205" s="29" t="s">
        <v>38</v>
      </c>
      <c r="K205" s="29">
        <v>1</v>
      </c>
      <c r="L205" s="29" t="s">
        <v>100</v>
      </c>
      <c r="M205" s="140">
        <v>24365000</v>
      </c>
      <c r="N205" s="29"/>
      <c r="O205" s="29"/>
      <c r="P205" s="29"/>
      <c r="Q205" s="28" t="s">
        <v>475</v>
      </c>
      <c r="R205" s="28" t="s">
        <v>714</v>
      </c>
      <c r="S205" s="28" t="s">
        <v>1192</v>
      </c>
      <c r="T205" s="28" t="s">
        <v>24</v>
      </c>
      <c r="U205" s="28"/>
      <c r="V205" s="28" t="s">
        <v>79</v>
      </c>
      <c r="W205" s="108"/>
    </row>
    <row r="206" spans="2:23" s="3" customFormat="1" ht="17.25" customHeight="1">
      <c r="B206" s="11">
        <v>2026</v>
      </c>
      <c r="C206" s="28">
        <v>5</v>
      </c>
      <c r="D206" s="28" t="s">
        <v>14</v>
      </c>
      <c r="E206" s="28" t="s">
        <v>1236</v>
      </c>
      <c r="F206" s="28" t="s">
        <v>110</v>
      </c>
      <c r="G206" s="28">
        <v>3011150501</v>
      </c>
      <c r="H206" s="28" t="s">
        <v>102</v>
      </c>
      <c r="I206" s="28" t="s">
        <v>232</v>
      </c>
      <c r="J206" s="29" t="s">
        <v>16</v>
      </c>
      <c r="K206" s="29">
        <v>50</v>
      </c>
      <c r="L206" s="29" t="s">
        <v>136</v>
      </c>
      <c r="M206" s="140">
        <v>4630000</v>
      </c>
      <c r="N206" s="29"/>
      <c r="O206" s="29" t="s">
        <v>271</v>
      </c>
      <c r="P206" s="29"/>
      <c r="Q206" s="28" t="s">
        <v>216</v>
      </c>
      <c r="R206" s="28" t="s">
        <v>2730</v>
      </c>
      <c r="S206" s="28" t="s">
        <v>2731</v>
      </c>
      <c r="T206" s="28" t="s">
        <v>24</v>
      </c>
      <c r="U206" s="28"/>
      <c r="V206" s="28"/>
      <c r="W206" s="108"/>
    </row>
    <row r="207" spans="2:23" s="3" customFormat="1" ht="17.25" customHeight="1">
      <c r="B207" s="11">
        <v>2026</v>
      </c>
      <c r="C207" s="28">
        <v>5</v>
      </c>
      <c r="D207" s="28" t="s">
        <v>14</v>
      </c>
      <c r="E207" s="28" t="s">
        <v>1236</v>
      </c>
      <c r="F207" s="28" t="s">
        <v>110</v>
      </c>
      <c r="G207" s="28">
        <v>3011150501</v>
      </c>
      <c r="H207" s="28" t="s">
        <v>102</v>
      </c>
      <c r="I207" s="28" t="s">
        <v>707</v>
      </c>
      <c r="J207" s="29" t="s">
        <v>17</v>
      </c>
      <c r="K207" s="29">
        <v>94</v>
      </c>
      <c r="L207" s="29" t="s">
        <v>136</v>
      </c>
      <c r="M207" s="140">
        <v>8998620</v>
      </c>
      <c r="N207" s="29"/>
      <c r="O207" s="29" t="s">
        <v>271</v>
      </c>
      <c r="P207" s="29"/>
      <c r="Q207" s="28" t="s">
        <v>216</v>
      </c>
      <c r="R207" s="28" t="s">
        <v>2730</v>
      </c>
      <c r="S207" s="28" t="s">
        <v>2731</v>
      </c>
      <c r="T207" s="28" t="s">
        <v>24</v>
      </c>
      <c r="U207" s="28"/>
      <c r="V207" s="28"/>
      <c r="W207" s="108"/>
    </row>
    <row r="208" spans="2:23" s="3" customFormat="1" ht="17.25" customHeight="1">
      <c r="B208" s="11">
        <v>2026</v>
      </c>
      <c r="C208" s="28">
        <v>5</v>
      </c>
      <c r="D208" s="28" t="s">
        <v>14</v>
      </c>
      <c r="E208" s="28" t="s">
        <v>1236</v>
      </c>
      <c r="F208" s="28" t="s">
        <v>110</v>
      </c>
      <c r="G208" s="28">
        <v>3011150501</v>
      </c>
      <c r="H208" s="28" t="s">
        <v>102</v>
      </c>
      <c r="I208" s="28" t="s">
        <v>1238</v>
      </c>
      <c r="J208" s="29" t="s">
        <v>17</v>
      </c>
      <c r="K208" s="29">
        <v>14</v>
      </c>
      <c r="L208" s="29" t="s">
        <v>136</v>
      </c>
      <c r="M208" s="140">
        <v>1272880</v>
      </c>
      <c r="N208" s="29"/>
      <c r="O208" s="29" t="s">
        <v>271</v>
      </c>
      <c r="P208" s="29"/>
      <c r="Q208" s="28" t="s">
        <v>216</v>
      </c>
      <c r="R208" s="28" t="s">
        <v>2730</v>
      </c>
      <c r="S208" s="28" t="s">
        <v>2731</v>
      </c>
      <c r="T208" s="28" t="s">
        <v>24</v>
      </c>
      <c r="U208" s="28"/>
      <c r="V208" s="28"/>
      <c r="W208" s="108"/>
    </row>
    <row r="209" spans="2:23" s="3" customFormat="1" ht="17.25" customHeight="1">
      <c r="B209" s="11">
        <v>2026</v>
      </c>
      <c r="C209" s="28">
        <v>5</v>
      </c>
      <c r="D209" s="28" t="s">
        <v>14</v>
      </c>
      <c r="E209" s="28" t="s">
        <v>1236</v>
      </c>
      <c r="F209" s="28" t="s">
        <v>110</v>
      </c>
      <c r="G209" s="28">
        <v>3011160102</v>
      </c>
      <c r="H209" s="28" t="s">
        <v>705</v>
      </c>
      <c r="I209" s="28" t="s">
        <v>2732</v>
      </c>
      <c r="J209" s="29" t="s">
        <v>16</v>
      </c>
      <c r="K209" s="29">
        <v>2350</v>
      </c>
      <c r="L209" s="29" t="s">
        <v>106</v>
      </c>
      <c r="M209" s="140">
        <v>11186000</v>
      </c>
      <c r="N209" s="29"/>
      <c r="O209" s="29" t="s">
        <v>271</v>
      </c>
      <c r="P209" s="29"/>
      <c r="Q209" s="28" t="s">
        <v>216</v>
      </c>
      <c r="R209" s="28" t="s">
        <v>2730</v>
      </c>
      <c r="S209" s="28" t="s">
        <v>2731</v>
      </c>
      <c r="T209" s="28" t="s">
        <v>24</v>
      </c>
      <c r="U209" s="28"/>
      <c r="V209" s="28"/>
      <c r="W209" s="108"/>
    </row>
    <row r="210" spans="2:23" s="3" customFormat="1" ht="17.25" customHeight="1">
      <c r="B210" s="11">
        <v>2026</v>
      </c>
      <c r="C210" s="28">
        <v>5</v>
      </c>
      <c r="D210" s="28" t="s">
        <v>14</v>
      </c>
      <c r="E210" s="28" t="s">
        <v>1236</v>
      </c>
      <c r="F210" s="28" t="s">
        <v>110</v>
      </c>
      <c r="G210" s="28">
        <v>3010161901</v>
      </c>
      <c r="H210" s="28" t="s">
        <v>118</v>
      </c>
      <c r="I210" s="28" t="s">
        <v>700</v>
      </c>
      <c r="J210" s="29" t="s">
        <v>16</v>
      </c>
      <c r="K210" s="29">
        <v>50</v>
      </c>
      <c r="L210" s="29" t="s">
        <v>116</v>
      </c>
      <c r="M210" s="140">
        <v>44086000</v>
      </c>
      <c r="N210" s="29"/>
      <c r="O210" s="29" t="s">
        <v>271</v>
      </c>
      <c r="P210" s="29"/>
      <c r="Q210" s="28" t="s">
        <v>216</v>
      </c>
      <c r="R210" s="28" t="s">
        <v>2730</v>
      </c>
      <c r="S210" s="28" t="s">
        <v>2731</v>
      </c>
      <c r="T210" s="28" t="s">
        <v>24</v>
      </c>
      <c r="U210" s="28"/>
      <c r="V210" s="28"/>
      <c r="W210" s="108"/>
    </row>
    <row r="211" spans="2:23" s="3" customFormat="1" ht="17.25" customHeight="1">
      <c r="B211" s="11">
        <v>2026</v>
      </c>
      <c r="C211" s="28">
        <v>4</v>
      </c>
      <c r="D211" s="28" t="s">
        <v>14</v>
      </c>
      <c r="E211" s="28" t="s">
        <v>1236</v>
      </c>
      <c r="F211" s="28" t="s">
        <v>110</v>
      </c>
      <c r="G211" s="28">
        <v>3013150202</v>
      </c>
      <c r="H211" s="28" t="s">
        <v>1239</v>
      </c>
      <c r="I211" s="28" t="s">
        <v>1240</v>
      </c>
      <c r="J211" s="29" t="s">
        <v>16</v>
      </c>
      <c r="K211" s="29">
        <v>294</v>
      </c>
      <c r="L211" s="29" t="s">
        <v>147</v>
      </c>
      <c r="M211" s="140">
        <v>29694000</v>
      </c>
      <c r="N211" s="29" t="s">
        <v>271</v>
      </c>
      <c r="O211" s="29"/>
      <c r="P211" s="29"/>
      <c r="Q211" s="28" t="s">
        <v>216</v>
      </c>
      <c r="R211" s="28" t="s">
        <v>2730</v>
      </c>
      <c r="S211" s="28" t="s">
        <v>2731</v>
      </c>
      <c r="T211" s="28" t="s">
        <v>24</v>
      </c>
      <c r="U211" s="28"/>
      <c r="V211" s="28"/>
      <c r="W211" s="108"/>
    </row>
    <row r="212" spans="2:23" s="3" customFormat="1" ht="17.25" customHeight="1">
      <c r="B212" s="11">
        <v>2026</v>
      </c>
      <c r="C212" s="13">
        <v>4</v>
      </c>
      <c r="D212" s="28" t="s">
        <v>15</v>
      </c>
      <c r="E212" s="28" t="s">
        <v>2733</v>
      </c>
      <c r="F212" s="28" t="s">
        <v>110</v>
      </c>
      <c r="G212" s="28">
        <v>4010180601</v>
      </c>
      <c r="H212" s="28" t="s">
        <v>2734</v>
      </c>
      <c r="I212" s="28" t="s">
        <v>2379</v>
      </c>
      <c r="J212" s="29" t="s">
        <v>2735</v>
      </c>
      <c r="K212" s="29">
        <v>1</v>
      </c>
      <c r="L212" s="29" t="s">
        <v>1758</v>
      </c>
      <c r="M212" s="140">
        <v>73479182</v>
      </c>
      <c r="N212" s="29"/>
      <c r="O212" s="29" t="s">
        <v>1912</v>
      </c>
      <c r="P212" s="29"/>
      <c r="Q212" s="28" t="s">
        <v>2619</v>
      </c>
      <c r="R212" s="66" t="s">
        <v>2736</v>
      </c>
      <c r="S212" s="66" t="s">
        <v>2737</v>
      </c>
      <c r="T212" s="28" t="s">
        <v>24</v>
      </c>
      <c r="U212" s="28"/>
      <c r="V212" s="28"/>
      <c r="W212" s="108"/>
    </row>
    <row r="213" spans="2:23" s="3" customFormat="1" ht="17.25" customHeight="1">
      <c r="B213" s="11">
        <v>2026</v>
      </c>
      <c r="C213" s="28">
        <v>4</v>
      </c>
      <c r="D213" s="28" t="s">
        <v>15</v>
      </c>
      <c r="E213" s="28" t="s">
        <v>2733</v>
      </c>
      <c r="F213" s="28" t="s">
        <v>110</v>
      </c>
      <c r="G213" s="28">
        <v>3017169801</v>
      </c>
      <c r="H213" s="28" t="s">
        <v>2738</v>
      </c>
      <c r="I213" s="28" t="s">
        <v>2379</v>
      </c>
      <c r="J213" s="29" t="s">
        <v>2739</v>
      </c>
      <c r="K213" s="29">
        <v>3640</v>
      </c>
      <c r="L213" s="29" t="s">
        <v>2740</v>
      </c>
      <c r="M213" s="140">
        <v>52730298</v>
      </c>
      <c r="N213" s="29"/>
      <c r="O213" s="29" t="s">
        <v>1912</v>
      </c>
      <c r="P213" s="29"/>
      <c r="Q213" s="28" t="s">
        <v>2619</v>
      </c>
      <c r="R213" s="66" t="s">
        <v>2736</v>
      </c>
      <c r="S213" s="66" t="s">
        <v>2737</v>
      </c>
      <c r="T213" s="28" t="s">
        <v>24</v>
      </c>
      <c r="U213" s="28"/>
      <c r="V213" s="28"/>
      <c r="W213" s="108"/>
    </row>
    <row r="214" spans="2:23" s="3" customFormat="1" ht="17.25" customHeight="1">
      <c r="B214" s="11">
        <v>2026</v>
      </c>
      <c r="C214" s="28">
        <v>5</v>
      </c>
      <c r="D214" s="28" t="s">
        <v>15</v>
      </c>
      <c r="E214" s="28" t="s">
        <v>2733</v>
      </c>
      <c r="F214" s="28" t="s">
        <v>110</v>
      </c>
      <c r="G214" s="28">
        <v>3015159901</v>
      </c>
      <c r="H214" s="28" t="s">
        <v>2741</v>
      </c>
      <c r="I214" s="28" t="s">
        <v>2379</v>
      </c>
      <c r="J214" s="29" t="s">
        <v>2742</v>
      </c>
      <c r="K214" s="29">
        <v>200</v>
      </c>
      <c r="L214" s="29" t="s">
        <v>1960</v>
      </c>
      <c r="M214" s="140">
        <v>54569500</v>
      </c>
      <c r="N214" s="29" t="s">
        <v>1912</v>
      </c>
      <c r="O214" s="29"/>
      <c r="P214" s="29"/>
      <c r="Q214" s="28" t="s">
        <v>2619</v>
      </c>
      <c r="R214" s="66" t="s">
        <v>2736</v>
      </c>
      <c r="S214" s="66" t="s">
        <v>2737</v>
      </c>
      <c r="T214" s="28" t="s">
        <v>24</v>
      </c>
      <c r="U214" s="28"/>
      <c r="V214" s="28"/>
      <c r="W214" s="108"/>
    </row>
    <row r="215" spans="2:23" s="3" customFormat="1" ht="17.25" customHeight="1">
      <c r="B215" s="11">
        <v>2026</v>
      </c>
      <c r="C215" s="13">
        <v>4</v>
      </c>
      <c r="D215" s="13" t="s">
        <v>14</v>
      </c>
      <c r="E215" s="13" t="s">
        <v>2743</v>
      </c>
      <c r="F215" s="13" t="s">
        <v>110</v>
      </c>
      <c r="G215" s="13">
        <v>3013160202</v>
      </c>
      <c r="H215" s="13" t="s">
        <v>2677</v>
      </c>
      <c r="I215" s="13" t="s">
        <v>2678</v>
      </c>
      <c r="J215" s="62" t="s">
        <v>1933</v>
      </c>
      <c r="K215" s="62">
        <v>85661</v>
      </c>
      <c r="L215" s="62" t="s">
        <v>2679</v>
      </c>
      <c r="M215" s="150">
        <v>30837960</v>
      </c>
      <c r="N215" s="62" t="s">
        <v>1912</v>
      </c>
      <c r="O215" s="62"/>
      <c r="P215" s="62"/>
      <c r="Q215" s="54" t="s">
        <v>2623</v>
      </c>
      <c r="R215" s="11" t="s">
        <v>2744</v>
      </c>
      <c r="S215" s="11" t="s">
        <v>2745</v>
      </c>
      <c r="T215" s="13" t="s">
        <v>24</v>
      </c>
      <c r="U215" s="13"/>
      <c r="V215" s="13"/>
      <c r="W215" s="108"/>
    </row>
    <row r="216" spans="2:23" s="3" customFormat="1" ht="17.25" customHeight="1">
      <c r="B216" s="11">
        <v>2026</v>
      </c>
      <c r="C216" s="13">
        <v>4</v>
      </c>
      <c r="D216" s="13" t="s">
        <v>14</v>
      </c>
      <c r="E216" s="13" t="s">
        <v>2746</v>
      </c>
      <c r="F216" s="13" t="s">
        <v>110</v>
      </c>
      <c r="G216" s="13">
        <v>3019189801</v>
      </c>
      <c r="H216" s="13" t="s">
        <v>2747</v>
      </c>
      <c r="I216" s="13" t="s">
        <v>2748</v>
      </c>
      <c r="J216" s="62" t="s">
        <v>1933</v>
      </c>
      <c r="K216" s="62">
        <v>175</v>
      </c>
      <c r="L216" s="62" t="s">
        <v>2019</v>
      </c>
      <c r="M216" s="150">
        <v>22996000</v>
      </c>
      <c r="N216" s="62"/>
      <c r="O216" s="62" t="s">
        <v>1912</v>
      </c>
      <c r="P216" s="62"/>
      <c r="Q216" s="54" t="s">
        <v>2623</v>
      </c>
      <c r="R216" s="11" t="s">
        <v>2749</v>
      </c>
      <c r="S216" s="11" t="s">
        <v>2750</v>
      </c>
      <c r="T216" s="13" t="s">
        <v>24</v>
      </c>
      <c r="U216" s="13"/>
      <c r="V216" s="13"/>
      <c r="W216" s="108"/>
    </row>
    <row r="217" spans="2:23" s="3" customFormat="1" ht="17.25" customHeight="1">
      <c r="B217" s="11">
        <v>2026</v>
      </c>
      <c r="C217" s="13">
        <v>5</v>
      </c>
      <c r="D217" s="13" t="s">
        <v>14</v>
      </c>
      <c r="E217" s="13" t="s">
        <v>2751</v>
      </c>
      <c r="F217" s="13" t="s">
        <v>110</v>
      </c>
      <c r="G217" s="13">
        <v>3011150501</v>
      </c>
      <c r="H217" s="13" t="s">
        <v>1796</v>
      </c>
      <c r="I217" s="13" t="s">
        <v>2752</v>
      </c>
      <c r="J217" s="62" t="s">
        <v>1933</v>
      </c>
      <c r="K217" s="62">
        <v>1431</v>
      </c>
      <c r="L217" s="62" t="s">
        <v>103</v>
      </c>
      <c r="M217" s="150">
        <v>153116000</v>
      </c>
      <c r="N217" s="62"/>
      <c r="O217" s="62" t="s">
        <v>1912</v>
      </c>
      <c r="P217" s="62"/>
      <c r="Q217" s="54" t="s">
        <v>2623</v>
      </c>
      <c r="R217" s="11" t="s">
        <v>2753</v>
      </c>
      <c r="S217" s="11" t="s">
        <v>2754</v>
      </c>
      <c r="T217" s="13" t="s">
        <v>24</v>
      </c>
      <c r="U217" s="13"/>
      <c r="V217" s="13"/>
      <c r="W217" s="108"/>
    </row>
    <row r="218" spans="2:23" s="3" customFormat="1" ht="17.25" customHeight="1">
      <c r="B218" s="11">
        <v>2026</v>
      </c>
      <c r="C218" s="28">
        <v>5</v>
      </c>
      <c r="D218" s="13" t="s">
        <v>14</v>
      </c>
      <c r="E218" s="28" t="s">
        <v>2755</v>
      </c>
      <c r="F218" s="13" t="s">
        <v>110</v>
      </c>
      <c r="G218" s="28">
        <v>3010161901</v>
      </c>
      <c r="H218" s="28" t="s">
        <v>1800</v>
      </c>
      <c r="I218" s="28" t="s">
        <v>700</v>
      </c>
      <c r="J218" s="29" t="s">
        <v>1933</v>
      </c>
      <c r="K218" s="29">
        <v>106</v>
      </c>
      <c r="L218" s="29" t="s">
        <v>2756</v>
      </c>
      <c r="M218" s="140">
        <v>91448000</v>
      </c>
      <c r="N218" s="29"/>
      <c r="O218" s="29" t="s">
        <v>271</v>
      </c>
      <c r="P218" s="29"/>
      <c r="Q218" s="54" t="s">
        <v>2623</v>
      </c>
      <c r="R218" s="66" t="s">
        <v>88</v>
      </c>
      <c r="S218" s="66" t="s">
        <v>372</v>
      </c>
      <c r="T218" s="28" t="s">
        <v>24</v>
      </c>
      <c r="U218" s="28"/>
      <c r="V218" s="28"/>
      <c r="W218" s="108"/>
    </row>
    <row r="219" spans="2:23" s="3" customFormat="1" ht="17.25" customHeight="1">
      <c r="B219" s="11">
        <v>2026</v>
      </c>
      <c r="C219" s="28">
        <v>5</v>
      </c>
      <c r="D219" s="13" t="s">
        <v>14</v>
      </c>
      <c r="E219" s="28" t="s">
        <v>2755</v>
      </c>
      <c r="F219" s="13" t="s">
        <v>110</v>
      </c>
      <c r="G219" s="28">
        <v>3013150202</v>
      </c>
      <c r="H219" s="28" t="s">
        <v>2757</v>
      </c>
      <c r="I219" s="28" t="s">
        <v>2758</v>
      </c>
      <c r="J219" s="29" t="s">
        <v>1933</v>
      </c>
      <c r="K219" s="29">
        <v>2215</v>
      </c>
      <c r="L219" s="28" t="s">
        <v>121</v>
      </c>
      <c r="M219" s="140">
        <v>122271000</v>
      </c>
      <c r="N219" s="29"/>
      <c r="O219" s="29" t="s">
        <v>271</v>
      </c>
      <c r="P219" s="29"/>
      <c r="Q219" s="54" t="s">
        <v>2623</v>
      </c>
      <c r="R219" s="66" t="s">
        <v>88</v>
      </c>
      <c r="S219" s="66" t="s">
        <v>372</v>
      </c>
      <c r="T219" s="28" t="s">
        <v>24</v>
      </c>
      <c r="U219" s="28"/>
      <c r="V219" s="28"/>
      <c r="W219" s="108"/>
    </row>
    <row r="220" spans="2:23" s="3" customFormat="1" ht="17.25" customHeight="1">
      <c r="B220" s="11">
        <v>2026</v>
      </c>
      <c r="C220" s="28">
        <v>5</v>
      </c>
      <c r="D220" s="13" t="s">
        <v>14</v>
      </c>
      <c r="E220" s="28" t="s">
        <v>2755</v>
      </c>
      <c r="F220" s="13" t="s">
        <v>110</v>
      </c>
      <c r="G220" s="28">
        <v>4014210901</v>
      </c>
      <c r="H220" s="28" t="s">
        <v>2759</v>
      </c>
      <c r="I220" s="28" t="s">
        <v>2760</v>
      </c>
      <c r="J220" s="29" t="s">
        <v>1933</v>
      </c>
      <c r="K220" s="29">
        <v>76</v>
      </c>
      <c r="L220" s="29" t="s">
        <v>1806</v>
      </c>
      <c r="M220" s="140">
        <v>18373000</v>
      </c>
      <c r="N220" s="29"/>
      <c r="O220" s="29" t="s">
        <v>271</v>
      </c>
      <c r="P220" s="29"/>
      <c r="Q220" s="54" t="s">
        <v>2623</v>
      </c>
      <c r="R220" s="66" t="s">
        <v>88</v>
      </c>
      <c r="S220" s="66" t="s">
        <v>372</v>
      </c>
      <c r="T220" s="28" t="s">
        <v>24</v>
      </c>
      <c r="U220" s="28"/>
      <c r="V220" s="28"/>
      <c r="W220" s="108"/>
    </row>
    <row r="221" spans="2:23" s="3" customFormat="1" ht="17.25" customHeight="1">
      <c r="B221" s="11">
        <v>2026</v>
      </c>
      <c r="C221" s="28">
        <v>5</v>
      </c>
      <c r="D221" s="13" t="s">
        <v>14</v>
      </c>
      <c r="E221" s="28" t="s">
        <v>2755</v>
      </c>
      <c r="F221" s="13" t="s">
        <v>110</v>
      </c>
      <c r="G221" s="28">
        <v>3011159701</v>
      </c>
      <c r="H221" s="28" t="s">
        <v>2026</v>
      </c>
      <c r="I221" s="28" t="s">
        <v>2761</v>
      </c>
      <c r="J221" s="29" t="s">
        <v>1933</v>
      </c>
      <c r="K221" s="29">
        <v>1012</v>
      </c>
      <c r="L221" s="29" t="s">
        <v>2762</v>
      </c>
      <c r="M221" s="140">
        <v>93618000</v>
      </c>
      <c r="N221" s="29"/>
      <c r="O221" s="29" t="s">
        <v>271</v>
      </c>
      <c r="P221" s="29"/>
      <c r="Q221" s="54" t="s">
        <v>206</v>
      </c>
      <c r="R221" s="28" t="s">
        <v>88</v>
      </c>
      <c r="S221" s="28" t="s">
        <v>372</v>
      </c>
      <c r="T221" s="28" t="s">
        <v>24</v>
      </c>
      <c r="U221" s="28"/>
      <c r="V221" s="28"/>
      <c r="W221" s="108"/>
    </row>
    <row r="222" spans="2:23" s="3" customFormat="1" ht="17.25" customHeight="1">
      <c r="B222" s="11">
        <v>2026</v>
      </c>
      <c r="C222" s="28">
        <v>5</v>
      </c>
      <c r="D222" s="13" t="s">
        <v>14</v>
      </c>
      <c r="E222" s="28" t="s">
        <v>2755</v>
      </c>
      <c r="F222" s="13" t="s">
        <v>110</v>
      </c>
      <c r="G222" s="28">
        <v>1111169801</v>
      </c>
      <c r="H222" s="28" t="s">
        <v>2763</v>
      </c>
      <c r="I222" s="28" t="s">
        <v>2764</v>
      </c>
      <c r="J222" s="29" t="s">
        <v>1933</v>
      </c>
      <c r="K222" s="29">
        <v>674</v>
      </c>
      <c r="L222" s="29" t="s">
        <v>103</v>
      </c>
      <c r="M222" s="140">
        <v>43005000</v>
      </c>
      <c r="N222" s="29"/>
      <c r="O222" s="29" t="s">
        <v>271</v>
      </c>
      <c r="P222" s="29"/>
      <c r="Q222" s="54" t="s">
        <v>206</v>
      </c>
      <c r="R222" s="28" t="s">
        <v>88</v>
      </c>
      <c r="S222" s="28" t="s">
        <v>372</v>
      </c>
      <c r="T222" s="28" t="s">
        <v>24</v>
      </c>
      <c r="U222" s="28"/>
      <c r="V222" s="28"/>
      <c r="W222" s="108"/>
    </row>
    <row r="223" spans="2:23" s="3" customFormat="1" ht="17.25" customHeight="1">
      <c r="B223" s="11">
        <v>2026</v>
      </c>
      <c r="C223" s="28">
        <v>5</v>
      </c>
      <c r="D223" s="13" t="s">
        <v>14</v>
      </c>
      <c r="E223" s="28" t="s">
        <v>2755</v>
      </c>
      <c r="F223" s="13" t="s">
        <v>110</v>
      </c>
      <c r="G223" s="28">
        <v>3013151401</v>
      </c>
      <c r="H223" s="28" t="s">
        <v>2765</v>
      </c>
      <c r="I223" s="28" t="s">
        <v>2766</v>
      </c>
      <c r="J223" s="29" t="s">
        <v>1933</v>
      </c>
      <c r="K223" s="29">
        <v>260</v>
      </c>
      <c r="L223" s="29" t="s">
        <v>2023</v>
      </c>
      <c r="M223" s="140">
        <v>367590000</v>
      </c>
      <c r="N223" s="29"/>
      <c r="O223" s="29" t="s">
        <v>271</v>
      </c>
      <c r="P223" s="29"/>
      <c r="Q223" s="54" t="s">
        <v>206</v>
      </c>
      <c r="R223" s="28" t="s">
        <v>88</v>
      </c>
      <c r="S223" s="28" t="s">
        <v>372</v>
      </c>
      <c r="T223" s="28" t="s">
        <v>24</v>
      </c>
      <c r="U223" s="28"/>
      <c r="V223" s="28"/>
      <c r="W223" s="108"/>
    </row>
    <row r="224" spans="2:23" s="3" customFormat="1" ht="17.25" customHeight="1">
      <c r="B224" s="11">
        <v>2026</v>
      </c>
      <c r="C224" s="13">
        <v>4</v>
      </c>
      <c r="D224" s="13" t="s">
        <v>15</v>
      </c>
      <c r="E224" s="28" t="s">
        <v>1477</v>
      </c>
      <c r="F224" s="28" t="s">
        <v>110</v>
      </c>
      <c r="G224" s="28">
        <v>4710998001</v>
      </c>
      <c r="H224" s="28" t="s">
        <v>339</v>
      </c>
      <c r="I224" s="28" t="s">
        <v>1478</v>
      </c>
      <c r="J224" s="29" t="s">
        <v>260</v>
      </c>
      <c r="K224" s="43">
        <v>3</v>
      </c>
      <c r="L224" s="29" t="s">
        <v>131</v>
      </c>
      <c r="M224" s="140">
        <v>304401000</v>
      </c>
      <c r="N224" s="29" t="s">
        <v>271</v>
      </c>
      <c r="O224" s="29"/>
      <c r="P224" s="29"/>
      <c r="Q224" s="28" t="s">
        <v>207</v>
      </c>
      <c r="R224" s="28" t="s">
        <v>297</v>
      </c>
      <c r="S224" s="28" t="s">
        <v>298</v>
      </c>
      <c r="T224" s="28" t="s">
        <v>24</v>
      </c>
      <c r="U224" s="28"/>
      <c r="V224" s="13"/>
      <c r="W224" s="108"/>
    </row>
    <row r="225" spans="2:23" s="3" customFormat="1" ht="17.25" customHeight="1">
      <c r="B225" s="11">
        <v>2026</v>
      </c>
      <c r="C225" s="28">
        <v>4</v>
      </c>
      <c r="D225" s="28" t="s">
        <v>15</v>
      </c>
      <c r="E225" s="28" t="s">
        <v>1479</v>
      </c>
      <c r="F225" s="28" t="s">
        <v>110</v>
      </c>
      <c r="G225" s="28">
        <v>4710998001</v>
      </c>
      <c r="H225" s="28" t="s">
        <v>339</v>
      </c>
      <c r="I225" s="28" t="s">
        <v>1480</v>
      </c>
      <c r="J225" s="29" t="s">
        <v>260</v>
      </c>
      <c r="K225" s="43">
        <v>2</v>
      </c>
      <c r="L225" s="29" t="s">
        <v>131</v>
      </c>
      <c r="M225" s="140">
        <v>174798000</v>
      </c>
      <c r="N225" s="29" t="s">
        <v>271</v>
      </c>
      <c r="O225" s="29"/>
      <c r="P225" s="29"/>
      <c r="Q225" s="28" t="s">
        <v>207</v>
      </c>
      <c r="R225" s="28" t="s">
        <v>297</v>
      </c>
      <c r="S225" s="28" t="s">
        <v>298</v>
      </c>
      <c r="T225" s="28" t="s">
        <v>24</v>
      </c>
      <c r="U225" s="28"/>
      <c r="V225" s="28"/>
      <c r="W225" s="108"/>
    </row>
    <row r="226" spans="2:23" s="3" customFormat="1" ht="17.25" customHeight="1">
      <c r="B226" s="11">
        <v>2026</v>
      </c>
      <c r="C226" s="28">
        <v>5</v>
      </c>
      <c r="D226" s="28" t="s">
        <v>15</v>
      </c>
      <c r="E226" s="28" t="s">
        <v>317</v>
      </c>
      <c r="F226" s="28" t="s">
        <v>110</v>
      </c>
      <c r="G226" s="28">
        <v>3912110301</v>
      </c>
      <c r="H226" s="28" t="s">
        <v>114</v>
      </c>
      <c r="I226" s="28" t="s">
        <v>1392</v>
      </c>
      <c r="J226" s="29" t="s">
        <v>37</v>
      </c>
      <c r="K226" s="43">
        <v>2</v>
      </c>
      <c r="L226" s="29" t="s">
        <v>100</v>
      </c>
      <c r="M226" s="140">
        <v>510199132</v>
      </c>
      <c r="N226" s="29"/>
      <c r="O226" s="29" t="s">
        <v>271</v>
      </c>
      <c r="P226" s="29"/>
      <c r="Q226" s="28" t="s">
        <v>207</v>
      </c>
      <c r="R226" s="28" t="s">
        <v>551</v>
      </c>
      <c r="S226" s="28" t="s">
        <v>1393</v>
      </c>
      <c r="T226" s="28" t="s">
        <v>24</v>
      </c>
      <c r="U226" s="28"/>
      <c r="V226" s="28"/>
      <c r="W226" s="108"/>
    </row>
    <row r="227" spans="2:23" s="3" customFormat="1" ht="17.25" customHeight="1">
      <c r="B227" s="11">
        <v>2026</v>
      </c>
      <c r="C227" s="28">
        <v>5</v>
      </c>
      <c r="D227" s="28" t="s">
        <v>14</v>
      </c>
      <c r="E227" s="28" t="s">
        <v>317</v>
      </c>
      <c r="F227" s="28" t="s">
        <v>110</v>
      </c>
      <c r="G227" s="28">
        <v>3912100101</v>
      </c>
      <c r="H227" s="28" t="s">
        <v>143</v>
      </c>
      <c r="I227" s="28" t="s">
        <v>1394</v>
      </c>
      <c r="J227" s="29" t="s">
        <v>37</v>
      </c>
      <c r="K227" s="43">
        <v>3</v>
      </c>
      <c r="L227" s="29" t="s">
        <v>106</v>
      </c>
      <c r="M227" s="140">
        <v>133460415</v>
      </c>
      <c r="N227" s="29"/>
      <c r="O227" s="29" t="s">
        <v>271</v>
      </c>
      <c r="P227" s="29"/>
      <c r="Q227" s="28" t="s">
        <v>207</v>
      </c>
      <c r="R227" s="28" t="s">
        <v>551</v>
      </c>
      <c r="S227" s="28" t="s">
        <v>1393</v>
      </c>
      <c r="T227" s="28" t="s">
        <v>24</v>
      </c>
      <c r="U227" s="28"/>
      <c r="V227" s="28"/>
      <c r="W227" s="108"/>
    </row>
    <row r="228" spans="2:23" s="3" customFormat="1" ht="17.25" customHeight="1">
      <c r="B228" s="66">
        <v>2026</v>
      </c>
      <c r="C228" s="28">
        <v>6</v>
      </c>
      <c r="D228" s="28" t="s">
        <v>15</v>
      </c>
      <c r="E228" s="28" t="s">
        <v>2767</v>
      </c>
      <c r="F228" s="28" t="s">
        <v>110</v>
      </c>
      <c r="G228" s="28">
        <v>3012179301</v>
      </c>
      <c r="H228" s="28" t="s">
        <v>2404</v>
      </c>
      <c r="I228" s="28" t="s">
        <v>2768</v>
      </c>
      <c r="J228" s="29" t="s">
        <v>1822</v>
      </c>
      <c r="K228" s="29">
        <v>500</v>
      </c>
      <c r="L228" s="29" t="s">
        <v>2019</v>
      </c>
      <c r="M228" s="140">
        <v>150000000</v>
      </c>
      <c r="N228" s="29"/>
      <c r="O228" s="29" t="s">
        <v>271</v>
      </c>
      <c r="P228" s="29"/>
      <c r="Q228" s="28" t="s">
        <v>207</v>
      </c>
      <c r="R228" s="66" t="s">
        <v>2769</v>
      </c>
      <c r="S228" s="66" t="s">
        <v>2770</v>
      </c>
      <c r="T228" s="28" t="s">
        <v>1829</v>
      </c>
      <c r="U228" s="28"/>
      <c r="V228" s="28"/>
      <c r="W228" s="108"/>
    </row>
    <row r="229" spans="2:23" s="3" customFormat="1" ht="17.25" customHeight="1">
      <c r="B229" s="11">
        <v>2026</v>
      </c>
      <c r="C229" s="28">
        <v>6</v>
      </c>
      <c r="D229" s="28" t="s">
        <v>14</v>
      </c>
      <c r="E229" s="28" t="s">
        <v>2771</v>
      </c>
      <c r="F229" s="28" t="s">
        <v>2772</v>
      </c>
      <c r="G229" s="28">
        <v>3011150501</v>
      </c>
      <c r="H229" s="28" t="s">
        <v>1796</v>
      </c>
      <c r="I229" s="28" t="s">
        <v>2773</v>
      </c>
      <c r="J229" s="29" t="s">
        <v>1933</v>
      </c>
      <c r="K229" s="29">
        <v>198</v>
      </c>
      <c r="L229" s="29" t="s">
        <v>1927</v>
      </c>
      <c r="M229" s="140">
        <v>20305058</v>
      </c>
      <c r="N229" s="29"/>
      <c r="O229" s="29" t="s">
        <v>271</v>
      </c>
      <c r="P229" s="29"/>
      <c r="Q229" s="28" t="s">
        <v>207</v>
      </c>
      <c r="R229" s="28" t="s">
        <v>2774</v>
      </c>
      <c r="S229" s="28" t="s">
        <v>2775</v>
      </c>
      <c r="T229" s="28" t="s">
        <v>24</v>
      </c>
      <c r="U229" s="28"/>
      <c r="V229" s="28"/>
      <c r="W229" s="108"/>
    </row>
    <row r="230" spans="2:23" s="3" customFormat="1" ht="17.25" customHeight="1">
      <c r="B230" s="11">
        <v>2026</v>
      </c>
      <c r="C230" s="13">
        <v>4</v>
      </c>
      <c r="D230" s="13" t="s">
        <v>14</v>
      </c>
      <c r="E230" s="13" t="s">
        <v>2776</v>
      </c>
      <c r="F230" s="13" t="s">
        <v>110</v>
      </c>
      <c r="G230" s="202">
        <v>3013150202</v>
      </c>
      <c r="H230" s="13" t="s">
        <v>2777</v>
      </c>
      <c r="I230" s="13" t="s">
        <v>2778</v>
      </c>
      <c r="J230" s="62" t="s">
        <v>2779</v>
      </c>
      <c r="K230" s="62">
        <v>1488</v>
      </c>
      <c r="L230" s="62" t="s">
        <v>1911</v>
      </c>
      <c r="M230" s="150">
        <v>75144000</v>
      </c>
      <c r="N230" s="62"/>
      <c r="O230" s="62" t="s">
        <v>271</v>
      </c>
      <c r="P230" s="62"/>
      <c r="Q230" s="13" t="s">
        <v>2780</v>
      </c>
      <c r="R230" s="11" t="s">
        <v>2781</v>
      </c>
      <c r="S230" s="11" t="s">
        <v>2782</v>
      </c>
      <c r="T230" s="13" t="s">
        <v>24</v>
      </c>
      <c r="U230" s="13"/>
      <c r="V230" s="13"/>
      <c r="W230" s="108"/>
    </row>
    <row r="231" spans="2:23" s="3" customFormat="1" ht="17.25" customHeight="1">
      <c r="B231" s="11">
        <v>2026</v>
      </c>
      <c r="C231" s="28">
        <v>4</v>
      </c>
      <c r="D231" s="28" t="s">
        <v>14</v>
      </c>
      <c r="E231" s="28" t="s">
        <v>2776</v>
      </c>
      <c r="F231" s="28" t="s">
        <v>110</v>
      </c>
      <c r="G231" s="28">
        <v>4014162001</v>
      </c>
      <c r="H231" s="28" t="s">
        <v>2783</v>
      </c>
      <c r="I231" s="28" t="s">
        <v>2784</v>
      </c>
      <c r="J231" s="29" t="s">
        <v>2779</v>
      </c>
      <c r="K231" s="29">
        <v>3</v>
      </c>
      <c r="L231" s="29" t="s">
        <v>1812</v>
      </c>
      <c r="M231" s="140">
        <v>90608000</v>
      </c>
      <c r="N231" s="29" t="s">
        <v>271</v>
      </c>
      <c r="O231" s="29"/>
      <c r="P231" s="29"/>
      <c r="Q231" s="13" t="s">
        <v>2780</v>
      </c>
      <c r="R231" s="11" t="s">
        <v>2785</v>
      </c>
      <c r="S231" s="11" t="s">
        <v>2786</v>
      </c>
      <c r="T231" s="28" t="s">
        <v>24</v>
      </c>
      <c r="U231" s="28"/>
      <c r="V231" s="28"/>
      <c r="W231" s="108"/>
    </row>
    <row r="232" spans="2:23" s="3" customFormat="1" ht="17.25" customHeight="1">
      <c r="B232" s="11">
        <v>2026</v>
      </c>
      <c r="C232" s="13">
        <v>4</v>
      </c>
      <c r="D232" s="13" t="s">
        <v>14</v>
      </c>
      <c r="E232" s="13" t="s">
        <v>2787</v>
      </c>
      <c r="F232" s="13" t="s">
        <v>110</v>
      </c>
      <c r="G232" s="28">
        <v>3013150201</v>
      </c>
      <c r="H232" s="13" t="s">
        <v>2788</v>
      </c>
      <c r="I232" s="13" t="s">
        <v>2789</v>
      </c>
      <c r="J232" s="62" t="s">
        <v>1933</v>
      </c>
      <c r="K232" s="62">
        <v>5000</v>
      </c>
      <c r="L232" s="29" t="s">
        <v>121</v>
      </c>
      <c r="M232" s="150">
        <v>114466400</v>
      </c>
      <c r="N232" s="62"/>
      <c r="O232" s="29" t="s">
        <v>271</v>
      </c>
      <c r="P232" s="62"/>
      <c r="Q232" s="13" t="s">
        <v>2780</v>
      </c>
      <c r="R232" s="11" t="s">
        <v>2790</v>
      </c>
      <c r="S232" s="11" t="s">
        <v>2791</v>
      </c>
      <c r="T232" s="13" t="s">
        <v>24</v>
      </c>
      <c r="U232" s="13"/>
      <c r="V232" s="13"/>
      <c r="W232" s="108"/>
    </row>
    <row r="233" spans="2:23" s="3" customFormat="1" ht="17.25" customHeight="1">
      <c r="B233" s="11">
        <v>2026</v>
      </c>
      <c r="C233" s="28">
        <v>4</v>
      </c>
      <c r="D233" s="28" t="s">
        <v>14</v>
      </c>
      <c r="E233" s="28" t="s">
        <v>2792</v>
      </c>
      <c r="F233" s="28" t="s">
        <v>110</v>
      </c>
      <c r="G233" s="28">
        <v>4014219701</v>
      </c>
      <c r="H233" s="28" t="s">
        <v>2793</v>
      </c>
      <c r="I233" s="28" t="s">
        <v>2794</v>
      </c>
      <c r="J233" s="29" t="s">
        <v>1933</v>
      </c>
      <c r="K233" s="29">
        <v>1901</v>
      </c>
      <c r="L233" s="29" t="s">
        <v>2023</v>
      </c>
      <c r="M233" s="140">
        <v>42992000</v>
      </c>
      <c r="N233" s="29"/>
      <c r="O233" s="29" t="s">
        <v>271</v>
      </c>
      <c r="P233" s="29"/>
      <c r="Q233" s="28" t="s">
        <v>223</v>
      </c>
      <c r="R233" s="66" t="s">
        <v>641</v>
      </c>
      <c r="S233" s="66" t="s">
        <v>2795</v>
      </c>
      <c r="T233" s="28" t="s">
        <v>24</v>
      </c>
      <c r="U233" s="28"/>
      <c r="V233" s="28"/>
      <c r="W233" s="108"/>
    </row>
    <row r="234" spans="2:23" s="3" customFormat="1" ht="17.25" customHeight="1">
      <c r="B234" s="11">
        <v>2026</v>
      </c>
      <c r="C234" s="28">
        <v>4</v>
      </c>
      <c r="D234" s="28" t="s">
        <v>14</v>
      </c>
      <c r="E234" s="28" t="s">
        <v>2796</v>
      </c>
      <c r="F234" s="28" t="s">
        <v>110</v>
      </c>
      <c r="G234" s="28">
        <v>3012171401</v>
      </c>
      <c r="H234" s="28" t="s">
        <v>2797</v>
      </c>
      <c r="I234" s="244" t="s">
        <v>2798</v>
      </c>
      <c r="J234" s="29" t="s">
        <v>1933</v>
      </c>
      <c r="K234" s="29">
        <v>239</v>
      </c>
      <c r="L234" s="29" t="s">
        <v>2799</v>
      </c>
      <c r="M234" s="140">
        <v>48284000</v>
      </c>
      <c r="N234" s="29"/>
      <c r="O234" s="29" t="s">
        <v>271</v>
      </c>
      <c r="P234" s="29"/>
      <c r="Q234" s="28" t="s">
        <v>223</v>
      </c>
      <c r="R234" s="66" t="s">
        <v>641</v>
      </c>
      <c r="S234" s="66" t="s">
        <v>2795</v>
      </c>
      <c r="T234" s="28" t="s">
        <v>24</v>
      </c>
      <c r="U234" s="28"/>
      <c r="V234" s="28"/>
      <c r="W234" s="108"/>
    </row>
    <row r="235" spans="2:23" s="3" customFormat="1" ht="17.25" customHeight="1">
      <c r="B235" s="11">
        <v>2026</v>
      </c>
      <c r="C235" s="28">
        <v>4</v>
      </c>
      <c r="D235" s="28" t="s">
        <v>14</v>
      </c>
      <c r="E235" s="28" t="s">
        <v>2800</v>
      </c>
      <c r="F235" s="28" t="s">
        <v>110</v>
      </c>
      <c r="G235" s="28">
        <v>3013150301</v>
      </c>
      <c r="H235" s="28" t="s">
        <v>709</v>
      </c>
      <c r="I235" s="245" t="s">
        <v>2801</v>
      </c>
      <c r="J235" s="29" t="s">
        <v>1933</v>
      </c>
      <c r="K235" s="29">
        <v>2811</v>
      </c>
      <c r="L235" s="29" t="s">
        <v>2799</v>
      </c>
      <c r="M235" s="140">
        <v>46255320</v>
      </c>
      <c r="N235" s="29"/>
      <c r="O235" s="29" t="s">
        <v>271</v>
      </c>
      <c r="P235" s="29"/>
      <c r="Q235" s="28" t="s">
        <v>223</v>
      </c>
      <c r="R235" s="66" t="s">
        <v>641</v>
      </c>
      <c r="S235" s="66" t="s">
        <v>2795</v>
      </c>
      <c r="T235" s="28" t="s">
        <v>24</v>
      </c>
      <c r="U235" s="28"/>
      <c r="V235" s="28"/>
      <c r="W235" s="108"/>
    </row>
    <row r="236" spans="2:23" s="3" customFormat="1" ht="17.25" customHeight="1">
      <c r="B236" s="11">
        <v>2026</v>
      </c>
      <c r="C236" s="28">
        <v>4</v>
      </c>
      <c r="D236" s="28" t="s">
        <v>14</v>
      </c>
      <c r="E236" s="28" t="s">
        <v>2802</v>
      </c>
      <c r="F236" s="28" t="s">
        <v>110</v>
      </c>
      <c r="G236" s="28">
        <v>4014178203</v>
      </c>
      <c r="H236" s="28" t="s">
        <v>2803</v>
      </c>
      <c r="I236" s="28" t="s">
        <v>2804</v>
      </c>
      <c r="J236" s="29" t="s">
        <v>1933</v>
      </c>
      <c r="K236" s="29">
        <v>209</v>
      </c>
      <c r="L236" s="29" t="s">
        <v>1806</v>
      </c>
      <c r="M236" s="140">
        <v>19949900</v>
      </c>
      <c r="N236" s="29"/>
      <c r="O236" s="29" t="s">
        <v>271</v>
      </c>
      <c r="P236" s="29"/>
      <c r="Q236" s="28" t="s">
        <v>223</v>
      </c>
      <c r="R236" s="66" t="s">
        <v>641</v>
      </c>
      <c r="S236" s="66" t="s">
        <v>2795</v>
      </c>
      <c r="T236" s="28" t="s">
        <v>24</v>
      </c>
      <c r="U236" s="28"/>
      <c r="V236" s="28"/>
      <c r="W236" s="108"/>
    </row>
    <row r="237" spans="2:23" s="3" customFormat="1" ht="17.25" customHeight="1">
      <c r="B237" s="11">
        <v>2026</v>
      </c>
      <c r="C237" s="28">
        <v>5</v>
      </c>
      <c r="D237" s="28" t="s">
        <v>14</v>
      </c>
      <c r="E237" s="28" t="s">
        <v>2805</v>
      </c>
      <c r="F237" s="28" t="s">
        <v>110</v>
      </c>
      <c r="G237" s="28">
        <v>3011150501</v>
      </c>
      <c r="H237" s="28" t="s">
        <v>1796</v>
      </c>
      <c r="I237" s="28" t="s">
        <v>2806</v>
      </c>
      <c r="J237" s="29" t="s">
        <v>1933</v>
      </c>
      <c r="K237" s="29">
        <v>267</v>
      </c>
      <c r="L237" s="29" t="s">
        <v>1799</v>
      </c>
      <c r="M237" s="140">
        <v>25388060</v>
      </c>
      <c r="N237" s="29"/>
      <c r="O237" s="29" t="s">
        <v>271</v>
      </c>
      <c r="P237" s="29"/>
      <c r="Q237" s="28" t="s">
        <v>223</v>
      </c>
      <c r="R237" s="66" t="s">
        <v>641</v>
      </c>
      <c r="S237" s="66" t="s">
        <v>2795</v>
      </c>
      <c r="T237" s="28" t="s">
        <v>24</v>
      </c>
      <c r="U237" s="28"/>
      <c r="V237" s="28"/>
      <c r="W237" s="108"/>
    </row>
    <row r="238" spans="2:23" s="3" customFormat="1" ht="17.25" customHeight="1">
      <c r="B238" s="11">
        <v>2026</v>
      </c>
      <c r="C238" s="28">
        <v>5</v>
      </c>
      <c r="D238" s="28" t="s">
        <v>14</v>
      </c>
      <c r="E238" s="28" t="s">
        <v>2807</v>
      </c>
      <c r="F238" s="28" t="s">
        <v>110</v>
      </c>
      <c r="G238" s="28">
        <v>3013150301</v>
      </c>
      <c r="H238" s="28" t="s">
        <v>2808</v>
      </c>
      <c r="I238" s="245" t="s">
        <v>2809</v>
      </c>
      <c r="J238" s="29" t="s">
        <v>1933</v>
      </c>
      <c r="K238" s="29">
        <v>616</v>
      </c>
      <c r="L238" s="29" t="s">
        <v>2799</v>
      </c>
      <c r="M238" s="140">
        <v>14099670</v>
      </c>
      <c r="N238" s="29"/>
      <c r="O238" s="29" t="s">
        <v>271</v>
      </c>
      <c r="P238" s="29"/>
      <c r="Q238" s="28" t="s">
        <v>223</v>
      </c>
      <c r="R238" s="66" t="s">
        <v>641</v>
      </c>
      <c r="S238" s="66" t="s">
        <v>2795</v>
      </c>
      <c r="T238" s="28" t="s">
        <v>24</v>
      </c>
      <c r="U238" s="28"/>
      <c r="V238" s="28"/>
      <c r="W238" s="108"/>
    </row>
    <row r="239" spans="2:23" s="3" customFormat="1" ht="17.25" customHeight="1">
      <c r="B239" s="11">
        <v>2026</v>
      </c>
      <c r="C239" s="28">
        <v>5</v>
      </c>
      <c r="D239" s="28" t="s">
        <v>14</v>
      </c>
      <c r="E239" s="28" t="s">
        <v>2810</v>
      </c>
      <c r="F239" s="28" t="s">
        <v>110</v>
      </c>
      <c r="G239" s="28">
        <v>3011159501</v>
      </c>
      <c r="H239" s="28" t="s">
        <v>2811</v>
      </c>
      <c r="I239" s="28" t="s">
        <v>2812</v>
      </c>
      <c r="J239" s="29" t="s">
        <v>1933</v>
      </c>
      <c r="K239" s="29">
        <v>1611</v>
      </c>
      <c r="L239" s="29" t="s">
        <v>121</v>
      </c>
      <c r="M239" s="140">
        <v>51229800</v>
      </c>
      <c r="N239" s="29"/>
      <c r="O239" s="29" t="s">
        <v>271</v>
      </c>
      <c r="P239" s="29"/>
      <c r="Q239" s="28" t="s">
        <v>223</v>
      </c>
      <c r="R239" s="66" t="s">
        <v>641</v>
      </c>
      <c r="S239" s="66" t="s">
        <v>2795</v>
      </c>
      <c r="T239" s="28" t="s">
        <v>24</v>
      </c>
      <c r="U239" s="28"/>
      <c r="V239" s="28"/>
      <c r="W239" s="108"/>
    </row>
    <row r="240" spans="2:23" s="3" customFormat="1" ht="17.25" customHeight="1">
      <c r="B240" s="11">
        <v>2026</v>
      </c>
      <c r="C240" s="28">
        <v>5</v>
      </c>
      <c r="D240" s="28" t="s">
        <v>14</v>
      </c>
      <c r="E240" s="28" t="s">
        <v>2813</v>
      </c>
      <c r="F240" s="28" t="s">
        <v>110</v>
      </c>
      <c r="G240" s="28">
        <v>4014178203</v>
      </c>
      <c r="H240" s="28" t="s">
        <v>1970</v>
      </c>
      <c r="I240" s="28" t="s">
        <v>2814</v>
      </c>
      <c r="J240" s="29" t="s">
        <v>1933</v>
      </c>
      <c r="K240" s="29">
        <v>500</v>
      </c>
      <c r="L240" s="29" t="s">
        <v>1806</v>
      </c>
      <c r="M240" s="140">
        <v>235700000</v>
      </c>
      <c r="N240" s="29"/>
      <c r="O240" s="29" t="s">
        <v>271</v>
      </c>
      <c r="P240" s="29"/>
      <c r="Q240" s="54" t="s">
        <v>2780</v>
      </c>
      <c r="R240" s="28" t="s">
        <v>2815</v>
      </c>
      <c r="S240" s="28" t="s">
        <v>2816</v>
      </c>
      <c r="T240" s="28" t="s">
        <v>24</v>
      </c>
      <c r="U240" s="28"/>
      <c r="V240" s="28"/>
      <c r="W240" s="108"/>
    </row>
    <row r="241" spans="2:23" s="3" customFormat="1" ht="17.25" customHeight="1">
      <c r="B241" s="11">
        <v>2026</v>
      </c>
      <c r="C241" s="28">
        <v>5</v>
      </c>
      <c r="D241" s="28" t="s">
        <v>14</v>
      </c>
      <c r="E241" s="28" t="s">
        <v>2813</v>
      </c>
      <c r="F241" s="28" t="s">
        <v>110</v>
      </c>
      <c r="G241" s="28">
        <v>3013151401</v>
      </c>
      <c r="H241" s="28" t="s">
        <v>2817</v>
      </c>
      <c r="I241" s="28" t="s">
        <v>2818</v>
      </c>
      <c r="J241" s="29" t="s">
        <v>1933</v>
      </c>
      <c r="K241" s="29">
        <v>4</v>
      </c>
      <c r="L241" s="29" t="s">
        <v>2023</v>
      </c>
      <c r="M241" s="140">
        <v>7057960</v>
      </c>
      <c r="N241" s="29"/>
      <c r="O241" s="29" t="s">
        <v>271</v>
      </c>
      <c r="P241" s="29"/>
      <c r="Q241" s="54" t="s">
        <v>2780</v>
      </c>
      <c r="R241" s="28" t="s">
        <v>2815</v>
      </c>
      <c r="S241" s="28" t="s">
        <v>2816</v>
      </c>
      <c r="T241" s="28" t="s">
        <v>24</v>
      </c>
      <c r="U241" s="28"/>
      <c r="V241" s="28"/>
      <c r="W241" s="108"/>
    </row>
    <row r="242" spans="2:23" s="3" customFormat="1" ht="17.25" customHeight="1">
      <c r="B242" s="11">
        <v>2026</v>
      </c>
      <c r="C242" s="13">
        <v>4</v>
      </c>
      <c r="D242" s="13" t="s">
        <v>14</v>
      </c>
      <c r="E242" s="13" t="s">
        <v>2819</v>
      </c>
      <c r="F242" s="13" t="s">
        <v>52</v>
      </c>
      <c r="G242" s="13">
        <v>4015151301</v>
      </c>
      <c r="H242" s="13" t="s">
        <v>2820</v>
      </c>
      <c r="I242" s="13" t="s">
        <v>2821</v>
      </c>
      <c r="J242" s="62" t="s">
        <v>2779</v>
      </c>
      <c r="K242" s="62">
        <v>3</v>
      </c>
      <c r="L242" s="62" t="s">
        <v>1812</v>
      </c>
      <c r="M242" s="150">
        <v>532950000</v>
      </c>
      <c r="N242" s="62"/>
      <c r="O242" s="62"/>
      <c r="P242" s="62"/>
      <c r="Q242" s="54" t="s">
        <v>2780</v>
      </c>
      <c r="R242" s="11" t="s">
        <v>2785</v>
      </c>
      <c r="S242" s="11" t="s">
        <v>2786</v>
      </c>
      <c r="T242" s="13" t="s">
        <v>24</v>
      </c>
      <c r="U242" s="13"/>
      <c r="V242" s="28" t="s">
        <v>2822</v>
      </c>
      <c r="W242" s="108"/>
    </row>
    <row r="243" spans="2:23" s="3" customFormat="1" ht="17.25" customHeight="1">
      <c r="B243" s="219">
        <v>2026</v>
      </c>
      <c r="C243" s="219">
        <v>6</v>
      </c>
      <c r="D243" s="219" t="s">
        <v>14</v>
      </c>
      <c r="E243" s="219" t="s">
        <v>2823</v>
      </c>
      <c r="F243" s="219" t="s">
        <v>110</v>
      </c>
      <c r="G243" s="219">
        <v>3011150501</v>
      </c>
      <c r="H243" s="219" t="s">
        <v>1796</v>
      </c>
      <c r="I243" s="219" t="s">
        <v>2824</v>
      </c>
      <c r="J243" s="246" t="s">
        <v>2825</v>
      </c>
      <c r="K243" s="246">
        <v>2285</v>
      </c>
      <c r="L243" s="246" t="s">
        <v>2826</v>
      </c>
      <c r="M243" s="280">
        <v>228866510</v>
      </c>
      <c r="N243" s="246"/>
      <c r="O243" s="246" t="s">
        <v>1965</v>
      </c>
      <c r="P243" s="246"/>
      <c r="Q243" s="219" t="s">
        <v>2627</v>
      </c>
      <c r="R243" s="126" t="s">
        <v>2628</v>
      </c>
      <c r="S243" s="126" t="s">
        <v>2629</v>
      </c>
      <c r="T243" s="219" t="s">
        <v>24</v>
      </c>
      <c r="U243" s="13"/>
      <c r="V243" s="13"/>
      <c r="W243" s="108"/>
    </row>
    <row r="244" spans="2:23" s="3" customFormat="1" ht="17.25" customHeight="1">
      <c r="B244" s="13">
        <v>2026</v>
      </c>
      <c r="C244" s="28">
        <v>6</v>
      </c>
      <c r="D244" s="28" t="s">
        <v>2007</v>
      </c>
      <c r="E244" s="219" t="s">
        <v>2823</v>
      </c>
      <c r="F244" s="28" t="s">
        <v>110</v>
      </c>
      <c r="G244" s="28">
        <v>3010161901</v>
      </c>
      <c r="H244" s="28" t="s">
        <v>1800</v>
      </c>
      <c r="I244" s="28" t="s">
        <v>2827</v>
      </c>
      <c r="J244" s="30" t="s">
        <v>1933</v>
      </c>
      <c r="K244" s="30">
        <v>74</v>
      </c>
      <c r="L244" s="30" t="s">
        <v>1956</v>
      </c>
      <c r="M244" s="279">
        <v>66782483</v>
      </c>
      <c r="N244" s="30"/>
      <c r="O244" s="246" t="s">
        <v>1965</v>
      </c>
      <c r="P244" s="30"/>
      <c r="Q244" s="219" t="s">
        <v>2627</v>
      </c>
      <c r="R244" s="126" t="s">
        <v>2628</v>
      </c>
      <c r="S244" s="126" t="s">
        <v>2629</v>
      </c>
      <c r="T244" s="219" t="s">
        <v>24</v>
      </c>
      <c r="U244" s="28"/>
      <c r="V244" s="28"/>
      <c r="W244" s="108"/>
    </row>
    <row r="245" spans="2:23" s="40" customFormat="1" ht="17.25" customHeight="1">
      <c r="B245" s="13">
        <v>2026</v>
      </c>
      <c r="C245" s="28">
        <v>4</v>
      </c>
      <c r="D245" s="28" t="s">
        <v>2007</v>
      </c>
      <c r="E245" s="28" t="s">
        <v>2868</v>
      </c>
      <c r="F245" s="28" t="s">
        <v>110</v>
      </c>
      <c r="G245" s="28">
        <v>3010161901</v>
      </c>
      <c r="H245" s="28" t="s">
        <v>122</v>
      </c>
      <c r="I245" s="28" t="s">
        <v>230</v>
      </c>
      <c r="J245" s="29" t="s">
        <v>16</v>
      </c>
      <c r="K245" s="29">
        <v>260</v>
      </c>
      <c r="L245" s="29" t="s">
        <v>116</v>
      </c>
      <c r="M245" s="140">
        <v>392008000</v>
      </c>
      <c r="N245" s="29"/>
      <c r="O245" s="29" t="s">
        <v>271</v>
      </c>
      <c r="P245" s="29"/>
      <c r="Q245" s="28" t="s">
        <v>217</v>
      </c>
      <c r="R245" s="28" t="s">
        <v>550</v>
      </c>
      <c r="S245" s="28" t="s">
        <v>513</v>
      </c>
      <c r="T245" s="28" t="s">
        <v>24</v>
      </c>
      <c r="U245" s="28"/>
      <c r="V245" s="28"/>
      <c r="W245" s="14"/>
    </row>
    <row r="246" spans="2:23" s="40" customFormat="1" ht="17.25" customHeight="1">
      <c r="B246" s="13">
        <v>2026</v>
      </c>
      <c r="C246" s="28">
        <v>4</v>
      </c>
      <c r="D246" s="28" t="s">
        <v>2007</v>
      </c>
      <c r="E246" s="28" t="s">
        <v>2869</v>
      </c>
      <c r="F246" s="28" t="s">
        <v>110</v>
      </c>
      <c r="G246" s="28">
        <v>3020179401</v>
      </c>
      <c r="H246" s="28" t="s">
        <v>142</v>
      </c>
      <c r="I246" s="28" t="s">
        <v>1241</v>
      </c>
      <c r="J246" s="29" t="s">
        <v>16</v>
      </c>
      <c r="K246" s="29">
        <v>2</v>
      </c>
      <c r="L246" s="29" t="s">
        <v>112</v>
      </c>
      <c r="M246" s="140">
        <v>43200000</v>
      </c>
      <c r="N246" s="29"/>
      <c r="O246" s="29" t="s">
        <v>712</v>
      </c>
      <c r="P246" s="29"/>
      <c r="Q246" s="28" t="s">
        <v>205</v>
      </c>
      <c r="R246" s="28" t="s">
        <v>688</v>
      </c>
      <c r="S246" s="28" t="s">
        <v>689</v>
      </c>
      <c r="T246" s="28" t="s">
        <v>24</v>
      </c>
      <c r="U246" s="28"/>
      <c r="V246" s="28"/>
      <c r="W246" s="14"/>
    </row>
    <row r="247" spans="2:23" s="40" customFormat="1" ht="17.25" customHeight="1">
      <c r="B247" s="13">
        <v>2026</v>
      </c>
      <c r="C247" s="28">
        <v>4</v>
      </c>
      <c r="D247" s="28" t="s">
        <v>2007</v>
      </c>
      <c r="E247" s="28" t="s">
        <v>2870</v>
      </c>
      <c r="F247" s="28" t="s">
        <v>51</v>
      </c>
      <c r="G247" s="28">
        <v>3912110301</v>
      </c>
      <c r="H247" s="28" t="s">
        <v>1243</v>
      </c>
      <c r="I247" s="28"/>
      <c r="J247" s="29" t="s">
        <v>37</v>
      </c>
      <c r="K247" s="29">
        <v>3</v>
      </c>
      <c r="L247" s="29" t="s">
        <v>100</v>
      </c>
      <c r="M247" s="140">
        <v>50000000</v>
      </c>
      <c r="N247" s="29"/>
      <c r="O247" s="29" t="s">
        <v>1912</v>
      </c>
      <c r="P247" s="29"/>
      <c r="Q247" s="28" t="s">
        <v>204</v>
      </c>
      <c r="R247" s="28" t="s">
        <v>414</v>
      </c>
      <c r="S247" s="28" t="s">
        <v>415</v>
      </c>
      <c r="T247" s="28" t="s">
        <v>24</v>
      </c>
      <c r="U247" s="28"/>
      <c r="V247" s="28"/>
      <c r="W247" s="14"/>
    </row>
    <row r="248" spans="2:23" s="40" customFormat="1" ht="17.25" customHeight="1">
      <c r="B248" s="13">
        <v>2026</v>
      </c>
      <c r="C248" s="28">
        <v>4</v>
      </c>
      <c r="D248" s="28" t="s">
        <v>2007</v>
      </c>
      <c r="E248" s="28" t="s">
        <v>1244</v>
      </c>
      <c r="F248" s="28" t="s">
        <v>110</v>
      </c>
      <c r="G248" s="28">
        <v>3011150501</v>
      </c>
      <c r="H248" s="28" t="s">
        <v>102</v>
      </c>
      <c r="I248" s="28" t="s">
        <v>230</v>
      </c>
      <c r="J248" s="30" t="s">
        <v>16</v>
      </c>
      <c r="K248" s="30">
        <v>1502</v>
      </c>
      <c r="L248" s="30" t="s">
        <v>103</v>
      </c>
      <c r="M248" s="140">
        <v>163653000</v>
      </c>
      <c r="N248" s="29"/>
      <c r="O248" s="29" t="s">
        <v>271</v>
      </c>
      <c r="P248" s="29"/>
      <c r="Q248" s="28" t="s">
        <v>580</v>
      </c>
      <c r="R248" s="28" t="s">
        <v>1245</v>
      </c>
      <c r="S248" s="28" t="s">
        <v>1246</v>
      </c>
      <c r="T248" s="28" t="s">
        <v>24</v>
      </c>
      <c r="U248" s="28"/>
      <c r="V248" s="28"/>
      <c r="W248" s="14"/>
    </row>
    <row r="249" spans="2:23" s="40" customFormat="1" ht="17.25" customHeight="1">
      <c r="B249" s="13">
        <v>2026</v>
      </c>
      <c r="C249" s="28">
        <v>4</v>
      </c>
      <c r="D249" s="28" t="s">
        <v>2007</v>
      </c>
      <c r="E249" s="28" t="s">
        <v>1244</v>
      </c>
      <c r="F249" s="28" t="s">
        <v>110</v>
      </c>
      <c r="G249" s="28">
        <v>3010161901</v>
      </c>
      <c r="H249" s="28" t="s">
        <v>122</v>
      </c>
      <c r="I249" s="28" t="s">
        <v>230</v>
      </c>
      <c r="J249" s="30" t="s">
        <v>16</v>
      </c>
      <c r="K249" s="30">
        <v>135</v>
      </c>
      <c r="L249" s="30" t="s">
        <v>116</v>
      </c>
      <c r="M249" s="140">
        <v>115850000</v>
      </c>
      <c r="N249" s="29"/>
      <c r="O249" s="29" t="s">
        <v>271</v>
      </c>
      <c r="P249" s="29"/>
      <c r="Q249" s="28" t="s">
        <v>580</v>
      </c>
      <c r="R249" s="28" t="s">
        <v>1245</v>
      </c>
      <c r="S249" s="28" t="s">
        <v>1246</v>
      </c>
      <c r="T249" s="28" t="s">
        <v>24</v>
      </c>
      <c r="U249" s="28"/>
      <c r="V249" s="28"/>
      <c r="W249" s="14"/>
    </row>
    <row r="250" spans="2:23" s="40" customFormat="1" ht="17.25" customHeight="1">
      <c r="B250" s="13">
        <v>2026</v>
      </c>
      <c r="C250" s="28">
        <v>4</v>
      </c>
      <c r="D250" s="28" t="s">
        <v>2007</v>
      </c>
      <c r="E250" s="28" t="s">
        <v>2871</v>
      </c>
      <c r="F250" s="28" t="s">
        <v>110</v>
      </c>
      <c r="G250" s="28">
        <v>3015200101</v>
      </c>
      <c r="H250" s="28" t="s">
        <v>135</v>
      </c>
      <c r="I250" s="28" t="s">
        <v>1247</v>
      </c>
      <c r="J250" s="30" t="s">
        <v>336</v>
      </c>
      <c r="K250" s="30">
        <v>126</v>
      </c>
      <c r="L250" s="30" t="s">
        <v>273</v>
      </c>
      <c r="M250" s="140">
        <v>30240000</v>
      </c>
      <c r="N250" s="29"/>
      <c r="O250" s="29" t="s">
        <v>271</v>
      </c>
      <c r="P250" s="29"/>
      <c r="Q250" s="28" t="s">
        <v>319</v>
      </c>
      <c r="R250" s="28" t="s">
        <v>648</v>
      </c>
      <c r="S250" s="28" t="s">
        <v>320</v>
      </c>
      <c r="T250" s="28" t="s">
        <v>24</v>
      </c>
      <c r="U250" s="28"/>
      <c r="V250" s="28"/>
      <c r="W250" s="14"/>
    </row>
    <row r="251" spans="2:23" s="40" customFormat="1" ht="17.25" customHeight="1">
      <c r="B251" s="13">
        <v>2026</v>
      </c>
      <c r="C251" s="28">
        <v>4</v>
      </c>
      <c r="D251" s="28" t="s">
        <v>2007</v>
      </c>
      <c r="E251" s="28" t="s">
        <v>2871</v>
      </c>
      <c r="F251" s="28" t="s">
        <v>110</v>
      </c>
      <c r="G251" s="28">
        <v>4617162201</v>
      </c>
      <c r="H251" s="28" t="s">
        <v>1248</v>
      </c>
      <c r="I251" s="28" t="s">
        <v>1249</v>
      </c>
      <c r="J251" s="30" t="s">
        <v>1250</v>
      </c>
      <c r="K251" s="30">
        <v>6</v>
      </c>
      <c r="L251" s="30" t="s">
        <v>275</v>
      </c>
      <c r="M251" s="140">
        <v>21204000</v>
      </c>
      <c r="N251" s="29" t="s">
        <v>271</v>
      </c>
      <c r="O251" s="29"/>
      <c r="P251" s="29"/>
      <c r="Q251" s="28" t="s">
        <v>319</v>
      </c>
      <c r="R251" s="28" t="s">
        <v>1104</v>
      </c>
      <c r="S251" s="28" t="s">
        <v>1105</v>
      </c>
      <c r="T251" s="28" t="s">
        <v>24</v>
      </c>
      <c r="U251" s="28"/>
      <c r="V251" s="28"/>
      <c r="W251" s="14"/>
    </row>
    <row r="252" spans="2:23" s="40" customFormat="1" ht="17.25" customHeight="1">
      <c r="B252" s="13">
        <v>2026</v>
      </c>
      <c r="C252" s="28">
        <v>6</v>
      </c>
      <c r="D252" s="28" t="s">
        <v>2007</v>
      </c>
      <c r="E252" s="28" t="s">
        <v>2872</v>
      </c>
      <c r="F252" s="28" t="s">
        <v>50</v>
      </c>
      <c r="G252" s="28">
        <v>3020179401</v>
      </c>
      <c r="H252" s="28" t="s">
        <v>872</v>
      </c>
      <c r="I252" s="28" t="s">
        <v>230</v>
      </c>
      <c r="J252" s="29" t="s">
        <v>278</v>
      </c>
      <c r="K252" s="29">
        <v>1</v>
      </c>
      <c r="L252" s="29" t="s">
        <v>112</v>
      </c>
      <c r="M252" s="140">
        <v>208056000</v>
      </c>
      <c r="N252" s="29"/>
      <c r="O252" s="29"/>
      <c r="P252" s="29"/>
      <c r="Q252" s="28" t="s">
        <v>203</v>
      </c>
      <c r="R252" s="28" t="s">
        <v>1254</v>
      </c>
      <c r="S252" s="28" t="s">
        <v>1255</v>
      </c>
      <c r="T252" s="28" t="s">
        <v>24</v>
      </c>
      <c r="U252" s="28"/>
      <c r="V252" s="28"/>
      <c r="W252" s="14"/>
    </row>
    <row r="253" spans="2:23" s="40" customFormat="1" ht="17.25" customHeight="1">
      <c r="B253" s="13">
        <v>2026</v>
      </c>
      <c r="C253" s="28">
        <v>4</v>
      </c>
      <c r="D253" s="28" t="s">
        <v>2007</v>
      </c>
      <c r="E253" s="28" t="s">
        <v>2873</v>
      </c>
      <c r="F253" s="28" t="s">
        <v>110</v>
      </c>
      <c r="G253" s="28">
        <v>3011160102</v>
      </c>
      <c r="H253" s="28" t="s">
        <v>705</v>
      </c>
      <c r="I253" s="28" t="s">
        <v>810</v>
      </c>
      <c r="J253" s="29" t="s">
        <v>16</v>
      </c>
      <c r="K253" s="29">
        <v>2560</v>
      </c>
      <c r="L253" s="29" t="s">
        <v>706</v>
      </c>
      <c r="M253" s="140">
        <v>14899200</v>
      </c>
      <c r="N253" s="29"/>
      <c r="O253" s="29" t="s">
        <v>271</v>
      </c>
      <c r="P253" s="29"/>
      <c r="Q253" s="28" t="s">
        <v>325</v>
      </c>
      <c r="R253" s="28" t="s">
        <v>1181</v>
      </c>
      <c r="S253" s="28" t="s">
        <v>1182</v>
      </c>
      <c r="T253" s="28" t="s">
        <v>24</v>
      </c>
      <c r="U253" s="28"/>
      <c r="V253" s="28"/>
      <c r="W253" s="14"/>
    </row>
    <row r="254" spans="2:23" s="40" customFormat="1" ht="17.25" customHeight="1">
      <c r="B254" s="13">
        <v>2026</v>
      </c>
      <c r="C254" s="28">
        <v>4</v>
      </c>
      <c r="D254" s="28" t="s">
        <v>2007</v>
      </c>
      <c r="E254" s="28" t="s">
        <v>2874</v>
      </c>
      <c r="F254" s="28" t="s">
        <v>110</v>
      </c>
      <c r="G254" s="28">
        <v>3010161901</v>
      </c>
      <c r="H254" s="28" t="s">
        <v>349</v>
      </c>
      <c r="I254" s="28" t="s">
        <v>230</v>
      </c>
      <c r="J254" s="29" t="s">
        <v>16</v>
      </c>
      <c r="K254" s="29">
        <v>1</v>
      </c>
      <c r="L254" s="29" t="s">
        <v>100</v>
      </c>
      <c r="M254" s="140">
        <v>30000000</v>
      </c>
      <c r="N254" s="29"/>
      <c r="O254" s="29" t="s">
        <v>271</v>
      </c>
      <c r="P254" s="29"/>
      <c r="Q254" s="28" t="s">
        <v>325</v>
      </c>
      <c r="R254" s="28" t="s">
        <v>518</v>
      </c>
      <c r="S254" s="28" t="s">
        <v>334</v>
      </c>
      <c r="T254" s="28" t="s">
        <v>24</v>
      </c>
      <c r="U254" s="28"/>
      <c r="V254" s="28"/>
      <c r="W254" s="14"/>
    </row>
    <row r="255" spans="2:23" s="40" customFormat="1" ht="17.25" customHeight="1">
      <c r="B255" s="13">
        <v>2026</v>
      </c>
      <c r="C255" s="28">
        <v>4</v>
      </c>
      <c r="D255" s="28" t="s">
        <v>2007</v>
      </c>
      <c r="E255" s="28" t="s">
        <v>2875</v>
      </c>
      <c r="F255" s="28" t="s">
        <v>50</v>
      </c>
      <c r="G255" s="28">
        <v>2411181001</v>
      </c>
      <c r="H255" s="28" t="s">
        <v>142</v>
      </c>
      <c r="I255" s="28" t="s">
        <v>1258</v>
      </c>
      <c r="J255" s="29"/>
      <c r="K255" s="29">
        <v>1</v>
      </c>
      <c r="L255" s="29" t="s">
        <v>131</v>
      </c>
      <c r="M255" s="140">
        <v>40700000</v>
      </c>
      <c r="N255" s="29"/>
      <c r="O255" s="29"/>
      <c r="P255" s="29" t="s">
        <v>271</v>
      </c>
      <c r="Q255" s="28" t="s">
        <v>202</v>
      </c>
      <c r="R255" s="28" t="s">
        <v>1196</v>
      </c>
      <c r="S255" s="28" t="s">
        <v>761</v>
      </c>
      <c r="T255" s="28" t="s">
        <v>24</v>
      </c>
      <c r="U255" s="28"/>
      <c r="V255" s="28"/>
      <c r="W255" s="14"/>
    </row>
    <row r="256" spans="2:23" s="40" customFormat="1" ht="17.25" customHeight="1">
      <c r="B256" s="13">
        <v>2026</v>
      </c>
      <c r="C256" s="28">
        <v>4</v>
      </c>
      <c r="D256" s="28" t="s">
        <v>2007</v>
      </c>
      <c r="E256" s="28" t="s">
        <v>1213</v>
      </c>
      <c r="F256" s="28" t="s">
        <v>110</v>
      </c>
      <c r="G256" s="28">
        <v>3011150501</v>
      </c>
      <c r="H256" s="28" t="s">
        <v>102</v>
      </c>
      <c r="I256" s="28" t="s">
        <v>720</v>
      </c>
      <c r="J256" s="29" t="s">
        <v>16</v>
      </c>
      <c r="K256" s="29">
        <v>1673</v>
      </c>
      <c r="L256" s="29" t="s">
        <v>103</v>
      </c>
      <c r="M256" s="140">
        <v>168770230</v>
      </c>
      <c r="N256" s="29"/>
      <c r="O256" s="29" t="s">
        <v>271</v>
      </c>
      <c r="P256" s="29"/>
      <c r="Q256" s="28" t="s">
        <v>202</v>
      </c>
      <c r="R256" s="28" t="s">
        <v>1214</v>
      </c>
      <c r="S256" s="28" t="s">
        <v>1215</v>
      </c>
      <c r="T256" s="28" t="s">
        <v>24</v>
      </c>
      <c r="U256" s="28"/>
      <c r="V256" s="28"/>
      <c r="W256" s="14"/>
    </row>
    <row r="257" spans="2:23" s="40" customFormat="1" ht="17.25" customHeight="1">
      <c r="B257" s="13">
        <v>2026</v>
      </c>
      <c r="C257" s="28">
        <v>4</v>
      </c>
      <c r="D257" s="28" t="s">
        <v>2007</v>
      </c>
      <c r="E257" s="28" t="s">
        <v>1213</v>
      </c>
      <c r="F257" s="28" t="s">
        <v>110</v>
      </c>
      <c r="G257" s="28">
        <v>3011150501</v>
      </c>
      <c r="H257" s="28" t="s">
        <v>102</v>
      </c>
      <c r="I257" s="28" t="s">
        <v>239</v>
      </c>
      <c r="J257" s="29" t="s">
        <v>16</v>
      </c>
      <c r="K257" s="29">
        <v>84</v>
      </c>
      <c r="L257" s="29" t="s">
        <v>103</v>
      </c>
      <c r="M257" s="140">
        <v>7383490</v>
      </c>
      <c r="N257" s="29"/>
      <c r="O257" s="29" t="s">
        <v>271</v>
      </c>
      <c r="P257" s="29"/>
      <c r="Q257" s="28" t="s">
        <v>202</v>
      </c>
      <c r="R257" s="28" t="s">
        <v>1214</v>
      </c>
      <c r="S257" s="28" t="s">
        <v>1215</v>
      </c>
      <c r="T257" s="28" t="s">
        <v>24</v>
      </c>
      <c r="U257" s="28"/>
      <c r="V257" s="28"/>
      <c r="W257" s="14"/>
    </row>
    <row r="258" spans="2:23" s="40" customFormat="1" ht="17.25" customHeight="1">
      <c r="B258" s="13">
        <v>2026</v>
      </c>
      <c r="C258" s="28">
        <v>5</v>
      </c>
      <c r="D258" s="28" t="s">
        <v>2007</v>
      </c>
      <c r="E258" s="28" t="s">
        <v>2876</v>
      </c>
      <c r="F258" s="28" t="s">
        <v>110</v>
      </c>
      <c r="G258" s="28">
        <v>3011150501</v>
      </c>
      <c r="H258" s="28" t="s">
        <v>102</v>
      </c>
      <c r="I258" s="28" t="s">
        <v>239</v>
      </c>
      <c r="J258" s="29" t="s">
        <v>16</v>
      </c>
      <c r="K258" s="29">
        <v>424</v>
      </c>
      <c r="L258" s="29" t="s">
        <v>103</v>
      </c>
      <c r="M258" s="140">
        <v>40942000</v>
      </c>
      <c r="N258" s="29"/>
      <c r="O258" s="29" t="s">
        <v>712</v>
      </c>
      <c r="P258" s="29"/>
      <c r="Q258" s="28" t="s">
        <v>207</v>
      </c>
      <c r="R258" s="28" t="s">
        <v>686</v>
      </c>
      <c r="S258" s="28" t="s">
        <v>687</v>
      </c>
      <c r="T258" s="28" t="s">
        <v>24</v>
      </c>
      <c r="U258" s="28"/>
      <c r="V258" s="28"/>
      <c r="W258" s="14"/>
    </row>
    <row r="259" spans="2:23" s="40" customFormat="1" ht="17.25" customHeight="1">
      <c r="B259" s="13">
        <v>2026</v>
      </c>
      <c r="C259" s="28">
        <v>4</v>
      </c>
      <c r="D259" s="28" t="s">
        <v>2007</v>
      </c>
      <c r="E259" s="28" t="s">
        <v>2877</v>
      </c>
      <c r="F259" s="28" t="s">
        <v>110</v>
      </c>
      <c r="G259" s="28">
        <v>3011150501</v>
      </c>
      <c r="H259" s="28" t="s">
        <v>102</v>
      </c>
      <c r="I259" s="28" t="s">
        <v>239</v>
      </c>
      <c r="J259" s="29" t="s">
        <v>16</v>
      </c>
      <c r="K259" s="29">
        <v>432</v>
      </c>
      <c r="L259" s="29" t="s">
        <v>103</v>
      </c>
      <c r="M259" s="140">
        <v>40738000</v>
      </c>
      <c r="N259" s="29"/>
      <c r="O259" s="29" t="s">
        <v>712</v>
      </c>
      <c r="P259" s="29"/>
      <c r="Q259" s="28" t="s">
        <v>207</v>
      </c>
      <c r="R259" s="28" t="s">
        <v>686</v>
      </c>
      <c r="S259" s="28" t="s">
        <v>687</v>
      </c>
      <c r="T259" s="28" t="s">
        <v>24</v>
      </c>
      <c r="U259" s="28"/>
      <c r="V259" s="28"/>
      <c r="W259" s="14"/>
    </row>
    <row r="260" spans="2:23" s="40" customFormat="1" ht="17.25" customHeight="1">
      <c r="B260" s="13">
        <v>2026</v>
      </c>
      <c r="C260" s="28">
        <v>4</v>
      </c>
      <c r="D260" s="28" t="s">
        <v>2007</v>
      </c>
      <c r="E260" s="28" t="s">
        <v>2878</v>
      </c>
      <c r="F260" s="28" t="s">
        <v>52</v>
      </c>
      <c r="G260" s="28">
        <v>4015151301</v>
      </c>
      <c r="H260" s="28" t="s">
        <v>350</v>
      </c>
      <c r="I260" s="28"/>
      <c r="J260" s="29" t="s">
        <v>260</v>
      </c>
      <c r="K260" s="29">
        <v>2</v>
      </c>
      <c r="L260" s="29" t="s">
        <v>100</v>
      </c>
      <c r="M260" s="140">
        <v>912897000</v>
      </c>
      <c r="N260" s="29"/>
      <c r="O260" s="29"/>
      <c r="P260" s="29"/>
      <c r="Q260" s="28" t="s">
        <v>217</v>
      </c>
      <c r="R260" s="28" t="s">
        <v>1329</v>
      </c>
      <c r="S260" s="28" t="s">
        <v>1330</v>
      </c>
      <c r="T260" s="28" t="s">
        <v>24</v>
      </c>
      <c r="U260" s="28"/>
      <c r="V260" s="28"/>
      <c r="W260" s="14"/>
    </row>
    <row r="261" spans="2:23" s="40" customFormat="1" ht="17.25" customHeight="1">
      <c r="B261" s="13">
        <v>2026</v>
      </c>
      <c r="C261" s="28">
        <v>4</v>
      </c>
      <c r="D261" s="28" t="s">
        <v>2007</v>
      </c>
      <c r="E261" s="28" t="s">
        <v>1251</v>
      </c>
      <c r="F261" s="28" t="s">
        <v>110</v>
      </c>
      <c r="G261" s="28">
        <v>4617160401</v>
      </c>
      <c r="H261" s="28" t="s">
        <v>362</v>
      </c>
      <c r="I261" s="28" t="s">
        <v>1331</v>
      </c>
      <c r="J261" s="29" t="s">
        <v>1332</v>
      </c>
      <c r="K261" s="29">
        <v>3</v>
      </c>
      <c r="L261" s="29" t="s">
        <v>112</v>
      </c>
      <c r="M261" s="140">
        <v>74100000</v>
      </c>
      <c r="N261" s="29"/>
      <c r="O261" s="29" t="s">
        <v>1912</v>
      </c>
      <c r="P261" s="29"/>
      <c r="Q261" s="28" t="s">
        <v>218</v>
      </c>
      <c r="R261" s="28" t="s">
        <v>1252</v>
      </c>
      <c r="S261" s="28" t="s">
        <v>1253</v>
      </c>
      <c r="T261" s="28" t="s">
        <v>24</v>
      </c>
      <c r="U261" s="28"/>
      <c r="V261" s="28"/>
      <c r="W261" s="14"/>
    </row>
    <row r="262" spans="2:23" s="40" customFormat="1" ht="17.25" customHeight="1">
      <c r="B262" s="13">
        <v>2026</v>
      </c>
      <c r="C262" s="28">
        <v>5</v>
      </c>
      <c r="D262" s="28" t="s">
        <v>2007</v>
      </c>
      <c r="E262" s="28" t="s">
        <v>1334</v>
      </c>
      <c r="F262" s="28" t="s">
        <v>110</v>
      </c>
      <c r="G262" s="28">
        <v>3011159701</v>
      </c>
      <c r="H262" s="28" t="s">
        <v>731</v>
      </c>
      <c r="I262" s="28" t="s">
        <v>1335</v>
      </c>
      <c r="J262" s="29" t="s">
        <v>16</v>
      </c>
      <c r="K262" s="29">
        <v>31</v>
      </c>
      <c r="L262" s="29" t="s">
        <v>116</v>
      </c>
      <c r="M262" s="140">
        <v>31060190</v>
      </c>
      <c r="N262" s="29"/>
      <c r="O262" s="29" t="s">
        <v>271</v>
      </c>
      <c r="P262" s="29"/>
      <c r="Q262" s="28" t="s">
        <v>220</v>
      </c>
      <c r="R262" s="28" t="s">
        <v>265</v>
      </c>
      <c r="S262" s="28" t="s">
        <v>97</v>
      </c>
      <c r="T262" s="28" t="s">
        <v>24</v>
      </c>
      <c r="U262" s="28"/>
      <c r="V262" s="28"/>
      <c r="W262" s="14"/>
    </row>
    <row r="263" spans="2:23" s="40" customFormat="1" ht="17.25" customHeight="1">
      <c r="B263" s="13">
        <v>2026</v>
      </c>
      <c r="C263" s="28">
        <v>5</v>
      </c>
      <c r="D263" s="28" t="s">
        <v>2007</v>
      </c>
      <c r="E263" s="28" t="s">
        <v>1336</v>
      </c>
      <c r="F263" s="28" t="s">
        <v>110</v>
      </c>
      <c r="G263" s="28">
        <v>3012999801</v>
      </c>
      <c r="H263" s="28" t="s">
        <v>710</v>
      </c>
      <c r="I263" s="28" t="s">
        <v>1337</v>
      </c>
      <c r="J263" s="29" t="s">
        <v>16</v>
      </c>
      <c r="K263" s="29">
        <v>3186</v>
      </c>
      <c r="L263" s="29" t="s">
        <v>121</v>
      </c>
      <c r="M263" s="140">
        <v>98775455</v>
      </c>
      <c r="N263" s="29"/>
      <c r="O263" s="29" t="s">
        <v>271</v>
      </c>
      <c r="P263" s="29"/>
      <c r="Q263" s="28" t="s">
        <v>220</v>
      </c>
      <c r="R263" s="28" t="s">
        <v>265</v>
      </c>
      <c r="S263" s="28" t="s">
        <v>97</v>
      </c>
      <c r="T263" s="28" t="s">
        <v>24</v>
      </c>
      <c r="U263" s="28"/>
      <c r="V263" s="28"/>
      <c r="W263" s="14"/>
    </row>
    <row r="264" spans="2:23" s="40" customFormat="1" ht="17.25" customHeight="1">
      <c r="B264" s="13">
        <v>2026</v>
      </c>
      <c r="C264" s="28">
        <v>5</v>
      </c>
      <c r="D264" s="28" t="s">
        <v>2007</v>
      </c>
      <c r="E264" s="28" t="s">
        <v>1338</v>
      </c>
      <c r="F264" s="28" t="s">
        <v>110</v>
      </c>
      <c r="G264" s="28">
        <v>3010320101</v>
      </c>
      <c r="H264" s="28" t="s">
        <v>160</v>
      </c>
      <c r="I264" s="28" t="s">
        <v>1339</v>
      </c>
      <c r="J264" s="29" t="s">
        <v>16</v>
      </c>
      <c r="K264" s="29">
        <v>68</v>
      </c>
      <c r="L264" s="29" t="s">
        <v>273</v>
      </c>
      <c r="M264" s="140">
        <v>12126464</v>
      </c>
      <c r="N264" s="29"/>
      <c r="O264" s="29" t="s">
        <v>271</v>
      </c>
      <c r="P264" s="29"/>
      <c r="Q264" s="28" t="s">
        <v>220</v>
      </c>
      <c r="R264" s="28" t="s">
        <v>265</v>
      </c>
      <c r="S264" s="28" t="s">
        <v>97</v>
      </c>
      <c r="T264" s="28" t="s">
        <v>24</v>
      </c>
      <c r="U264" s="28"/>
      <c r="V264" s="28"/>
      <c r="W264" s="14"/>
    </row>
    <row r="265" spans="2:23" s="40" customFormat="1" ht="17.25" customHeight="1">
      <c r="B265" s="13">
        <v>2026</v>
      </c>
      <c r="C265" s="28">
        <v>5</v>
      </c>
      <c r="D265" s="28" t="s">
        <v>2007</v>
      </c>
      <c r="E265" s="28" t="s">
        <v>1340</v>
      </c>
      <c r="F265" s="28" t="s">
        <v>110</v>
      </c>
      <c r="G265" s="28">
        <v>3013160202</v>
      </c>
      <c r="H265" s="28" t="s">
        <v>837</v>
      </c>
      <c r="I265" s="28" t="s">
        <v>1341</v>
      </c>
      <c r="J265" s="29" t="s">
        <v>16</v>
      </c>
      <c r="K265" s="29">
        <v>42798</v>
      </c>
      <c r="L265" s="29" t="s">
        <v>279</v>
      </c>
      <c r="M265" s="140">
        <v>15407424</v>
      </c>
      <c r="N265" s="29"/>
      <c r="O265" s="29" t="s">
        <v>271</v>
      </c>
      <c r="P265" s="29"/>
      <c r="Q265" s="28" t="s">
        <v>220</v>
      </c>
      <c r="R265" s="28" t="s">
        <v>265</v>
      </c>
      <c r="S265" s="28" t="s">
        <v>97</v>
      </c>
      <c r="T265" s="28" t="s">
        <v>24</v>
      </c>
      <c r="U265" s="28"/>
      <c r="V265" s="28"/>
      <c r="W265" s="14"/>
    </row>
    <row r="266" spans="2:23" s="40" customFormat="1" ht="17.25" customHeight="1">
      <c r="B266" s="13">
        <v>2026</v>
      </c>
      <c r="C266" s="28">
        <v>5</v>
      </c>
      <c r="D266" s="28" t="s">
        <v>2007</v>
      </c>
      <c r="E266" s="28" t="s">
        <v>1395</v>
      </c>
      <c r="F266" s="28" t="s">
        <v>110</v>
      </c>
      <c r="G266" s="28">
        <v>3013160201</v>
      </c>
      <c r="H266" s="28" t="s">
        <v>1396</v>
      </c>
      <c r="I266" s="28" t="s">
        <v>1397</v>
      </c>
      <c r="J266" s="29" t="s">
        <v>711</v>
      </c>
      <c r="K266" s="29">
        <v>20862</v>
      </c>
      <c r="L266" s="29" t="s">
        <v>279</v>
      </c>
      <c r="M266" s="140">
        <v>15626117</v>
      </c>
      <c r="N266" s="29"/>
      <c r="O266" s="29" t="s">
        <v>271</v>
      </c>
      <c r="P266" s="29"/>
      <c r="Q266" s="28" t="s">
        <v>217</v>
      </c>
      <c r="R266" s="28" t="s">
        <v>1211</v>
      </c>
      <c r="S266" s="28" t="s">
        <v>1212</v>
      </c>
      <c r="T266" s="28" t="s">
        <v>24</v>
      </c>
      <c r="U266" s="28"/>
      <c r="V266" s="28"/>
      <c r="W266" s="14"/>
    </row>
    <row r="267" spans="2:23" s="40" customFormat="1" ht="17.25" customHeight="1">
      <c r="B267" s="13">
        <v>2026</v>
      </c>
      <c r="C267" s="28">
        <v>4</v>
      </c>
      <c r="D267" s="28" t="s">
        <v>2007</v>
      </c>
      <c r="E267" s="28" t="s">
        <v>1398</v>
      </c>
      <c r="F267" s="28" t="s">
        <v>51</v>
      </c>
      <c r="G267" s="28">
        <v>4015151301</v>
      </c>
      <c r="H267" s="28" t="s">
        <v>133</v>
      </c>
      <c r="I267" s="28"/>
      <c r="J267" s="29" t="s">
        <v>37</v>
      </c>
      <c r="K267" s="29">
        <v>1</v>
      </c>
      <c r="L267" s="29" t="s">
        <v>100</v>
      </c>
      <c r="M267" s="140">
        <v>2140469000</v>
      </c>
      <c r="N267" s="29"/>
      <c r="O267" s="29" t="s">
        <v>271</v>
      </c>
      <c r="P267" s="29"/>
      <c r="Q267" s="28" t="s">
        <v>410</v>
      </c>
      <c r="R267" s="28" t="s">
        <v>514</v>
      </c>
      <c r="S267" s="28" t="s">
        <v>515</v>
      </c>
      <c r="T267" s="28" t="s">
        <v>44</v>
      </c>
      <c r="U267" s="28"/>
      <c r="V267" s="28"/>
      <c r="W267" s="14"/>
    </row>
    <row r="268" spans="2:23" s="40" customFormat="1" ht="17.25" customHeight="1">
      <c r="B268" s="13">
        <v>2026</v>
      </c>
      <c r="C268" s="28">
        <v>4</v>
      </c>
      <c r="D268" s="28" t="s">
        <v>2007</v>
      </c>
      <c r="E268" s="28" t="s">
        <v>357</v>
      </c>
      <c r="F268" s="28" t="s">
        <v>110</v>
      </c>
      <c r="G268" s="28">
        <v>4014229801</v>
      </c>
      <c r="H268" s="28" t="s">
        <v>723</v>
      </c>
      <c r="I268" s="28" t="s">
        <v>1399</v>
      </c>
      <c r="J268" s="29" t="s">
        <v>16</v>
      </c>
      <c r="K268" s="29">
        <v>2</v>
      </c>
      <c r="L268" s="29" t="s">
        <v>131</v>
      </c>
      <c r="M268" s="140">
        <v>7600000</v>
      </c>
      <c r="N268" s="29"/>
      <c r="O268" s="29" t="s">
        <v>712</v>
      </c>
      <c r="P268" s="29"/>
      <c r="Q268" s="28" t="s">
        <v>205</v>
      </c>
      <c r="R268" s="28" t="s">
        <v>688</v>
      </c>
      <c r="S268" s="28" t="s">
        <v>689</v>
      </c>
      <c r="T268" s="28" t="s">
        <v>24</v>
      </c>
      <c r="U268" s="28"/>
      <c r="V268" s="28"/>
      <c r="W268" s="14"/>
    </row>
    <row r="269" spans="2:23" s="40" customFormat="1" ht="17.25" customHeight="1">
      <c r="B269" s="13">
        <v>2026</v>
      </c>
      <c r="C269" s="28">
        <v>4</v>
      </c>
      <c r="D269" s="28" t="s">
        <v>2007</v>
      </c>
      <c r="E269" s="28" t="s">
        <v>357</v>
      </c>
      <c r="F269" s="28" t="s">
        <v>110</v>
      </c>
      <c r="G269" s="28">
        <v>2011150501</v>
      </c>
      <c r="H269" s="28" t="s">
        <v>102</v>
      </c>
      <c r="I269" s="28" t="s">
        <v>702</v>
      </c>
      <c r="J269" s="29" t="s">
        <v>16</v>
      </c>
      <c r="K269" s="29">
        <v>110</v>
      </c>
      <c r="L269" s="29" t="s">
        <v>103</v>
      </c>
      <c r="M269" s="140">
        <v>11000000</v>
      </c>
      <c r="N269" s="29"/>
      <c r="O269" s="29" t="s">
        <v>712</v>
      </c>
      <c r="P269" s="29"/>
      <c r="Q269" s="28" t="s">
        <v>205</v>
      </c>
      <c r="R269" s="28" t="s">
        <v>688</v>
      </c>
      <c r="S269" s="28" t="s">
        <v>689</v>
      </c>
      <c r="T269" s="28" t="s">
        <v>24</v>
      </c>
      <c r="U269" s="28"/>
      <c r="V269" s="28"/>
      <c r="W269" s="14"/>
    </row>
    <row r="270" spans="2:23" s="40" customFormat="1" ht="17.25" customHeight="1">
      <c r="B270" s="13">
        <v>2026</v>
      </c>
      <c r="C270" s="28">
        <v>4</v>
      </c>
      <c r="D270" s="28" t="s">
        <v>2007</v>
      </c>
      <c r="E270" s="28" t="s">
        <v>413</v>
      </c>
      <c r="F270" s="28" t="s">
        <v>110</v>
      </c>
      <c r="G270" s="28">
        <v>2410168201</v>
      </c>
      <c r="H270" s="28" t="s">
        <v>128</v>
      </c>
      <c r="I270" s="28" t="s">
        <v>86</v>
      </c>
      <c r="J270" s="29" t="s">
        <v>260</v>
      </c>
      <c r="K270" s="29">
        <v>2</v>
      </c>
      <c r="L270" s="29" t="s">
        <v>100</v>
      </c>
      <c r="M270" s="140">
        <v>126000000</v>
      </c>
      <c r="N270" s="29"/>
      <c r="O270" s="29" t="s">
        <v>1912</v>
      </c>
      <c r="P270" s="29"/>
      <c r="Q270" s="28" t="s">
        <v>204</v>
      </c>
      <c r="R270" s="28" t="s">
        <v>411</v>
      </c>
      <c r="S270" s="28" t="s">
        <v>412</v>
      </c>
      <c r="T270" s="28" t="s">
        <v>24</v>
      </c>
      <c r="U270" s="28"/>
      <c r="V270" s="28"/>
      <c r="W270" s="14"/>
    </row>
    <row r="271" spans="2:23" s="40" customFormat="1" ht="17.25" customHeight="1">
      <c r="B271" s="13">
        <v>2026</v>
      </c>
      <c r="C271" s="28">
        <v>4</v>
      </c>
      <c r="D271" s="28" t="s">
        <v>2007</v>
      </c>
      <c r="E271" s="28" t="s">
        <v>413</v>
      </c>
      <c r="F271" s="28" t="s">
        <v>110</v>
      </c>
      <c r="G271" s="28">
        <v>3017169801</v>
      </c>
      <c r="H271" s="28" t="s">
        <v>242</v>
      </c>
      <c r="I271" s="28" t="s">
        <v>1400</v>
      </c>
      <c r="J271" s="29" t="s">
        <v>725</v>
      </c>
      <c r="K271" s="29">
        <v>11984</v>
      </c>
      <c r="L271" s="29" t="s">
        <v>345</v>
      </c>
      <c r="M271" s="140">
        <v>187214900</v>
      </c>
      <c r="N271" s="29"/>
      <c r="O271" s="29" t="s">
        <v>1912</v>
      </c>
      <c r="P271" s="29"/>
      <c r="Q271" s="28" t="s">
        <v>204</v>
      </c>
      <c r="R271" s="28" t="s">
        <v>411</v>
      </c>
      <c r="S271" s="28" t="s">
        <v>412</v>
      </c>
      <c r="T271" s="28" t="s">
        <v>24</v>
      </c>
      <c r="U271" s="28"/>
      <c r="V271" s="28"/>
      <c r="W271" s="14"/>
    </row>
    <row r="272" spans="2:23" s="40" customFormat="1" ht="17.25" customHeight="1">
      <c r="B272" s="13">
        <v>2026</v>
      </c>
      <c r="C272" s="28">
        <v>4</v>
      </c>
      <c r="D272" s="28" t="s">
        <v>2007</v>
      </c>
      <c r="E272" s="28" t="s">
        <v>1401</v>
      </c>
      <c r="F272" s="28" t="s">
        <v>110</v>
      </c>
      <c r="G272" s="28">
        <v>3020179401</v>
      </c>
      <c r="H272" s="28" t="s">
        <v>1402</v>
      </c>
      <c r="I272" s="28" t="s">
        <v>247</v>
      </c>
      <c r="J272" s="29" t="s">
        <v>16</v>
      </c>
      <c r="K272" s="29">
        <v>25</v>
      </c>
      <c r="L272" s="29" t="s">
        <v>108</v>
      </c>
      <c r="M272" s="140">
        <v>20030340</v>
      </c>
      <c r="N272" s="29"/>
      <c r="O272" s="29" t="s">
        <v>1912</v>
      </c>
      <c r="P272" s="29"/>
      <c r="Q272" s="28" t="s">
        <v>218</v>
      </c>
      <c r="R272" s="28" t="s">
        <v>604</v>
      </c>
      <c r="S272" s="28" t="s">
        <v>417</v>
      </c>
      <c r="T272" s="28" t="s">
        <v>24</v>
      </c>
      <c r="U272" s="28"/>
      <c r="V272" s="28"/>
      <c r="W272" s="14"/>
    </row>
    <row r="273" spans="2:23" s="59" customFormat="1" ht="17.25" customHeight="1">
      <c r="B273" s="56">
        <v>2026</v>
      </c>
      <c r="C273" s="58">
        <v>4</v>
      </c>
      <c r="D273" s="58" t="s">
        <v>14</v>
      </c>
      <c r="E273" s="58" t="s">
        <v>420</v>
      </c>
      <c r="F273" s="58" t="s">
        <v>110</v>
      </c>
      <c r="G273" s="58">
        <v>3010161901</v>
      </c>
      <c r="H273" s="58" t="s">
        <v>118</v>
      </c>
      <c r="I273" s="58"/>
      <c r="J273" s="60"/>
      <c r="K273" s="60">
        <v>18</v>
      </c>
      <c r="L273" s="60" t="s">
        <v>116</v>
      </c>
      <c r="M273" s="281">
        <v>18343000</v>
      </c>
      <c r="N273" s="60"/>
      <c r="O273" s="60" t="s">
        <v>271</v>
      </c>
      <c r="P273" s="60"/>
      <c r="Q273" s="88" t="s">
        <v>421</v>
      </c>
      <c r="R273" s="58" t="s">
        <v>422</v>
      </c>
      <c r="S273" s="58" t="s">
        <v>423</v>
      </c>
      <c r="T273" s="58" t="s">
        <v>24</v>
      </c>
      <c r="U273" s="58"/>
      <c r="V273" s="58"/>
      <c r="W273" s="133"/>
    </row>
    <row r="274" spans="2:23" s="143" customFormat="1" ht="17.25" customHeight="1">
      <c r="B274" s="56">
        <v>2026</v>
      </c>
      <c r="C274" s="69">
        <v>5</v>
      </c>
      <c r="D274" s="58" t="s">
        <v>14</v>
      </c>
      <c r="E274" s="68" t="s">
        <v>2900</v>
      </c>
      <c r="F274" s="68" t="s">
        <v>52</v>
      </c>
      <c r="G274" s="68">
        <v>3016151101</v>
      </c>
      <c r="H274" s="68" t="s">
        <v>2901</v>
      </c>
      <c r="I274" s="68" t="s">
        <v>2902</v>
      </c>
      <c r="J274" s="29" t="s">
        <v>762</v>
      </c>
      <c r="K274" s="60">
        <v>1</v>
      </c>
      <c r="L274" s="29" t="s">
        <v>100</v>
      </c>
      <c r="M274" s="140">
        <v>15000000</v>
      </c>
      <c r="N274" s="29"/>
      <c r="O274" s="29"/>
      <c r="P274" s="29"/>
      <c r="Q274" s="68" t="s">
        <v>2903</v>
      </c>
      <c r="R274" s="68" t="s">
        <v>1481</v>
      </c>
      <c r="S274" s="68" t="s">
        <v>1482</v>
      </c>
      <c r="T274" s="68" t="s">
        <v>24</v>
      </c>
      <c r="U274" s="69"/>
      <c r="V274" s="58" t="s">
        <v>79</v>
      </c>
      <c r="W274" s="133"/>
    </row>
    <row r="275" spans="2:23" s="143" customFormat="1" ht="17.25" customHeight="1">
      <c r="B275" s="56">
        <v>2026</v>
      </c>
      <c r="C275" s="58">
        <v>5</v>
      </c>
      <c r="D275" s="58" t="s">
        <v>14</v>
      </c>
      <c r="E275" s="58" t="s">
        <v>2904</v>
      </c>
      <c r="F275" s="58" t="s">
        <v>52</v>
      </c>
      <c r="G275" s="58">
        <v>4110332701</v>
      </c>
      <c r="H275" s="58" t="s">
        <v>2905</v>
      </c>
      <c r="I275" s="58" t="s">
        <v>2906</v>
      </c>
      <c r="J275" s="60" t="s">
        <v>762</v>
      </c>
      <c r="K275" s="60">
        <v>1</v>
      </c>
      <c r="L275" s="60" t="s">
        <v>100</v>
      </c>
      <c r="M275" s="281">
        <v>22000000</v>
      </c>
      <c r="N275" s="60"/>
      <c r="O275" s="60"/>
      <c r="P275" s="60"/>
      <c r="Q275" s="88" t="s">
        <v>2903</v>
      </c>
      <c r="R275" s="58" t="s">
        <v>1481</v>
      </c>
      <c r="S275" s="58" t="s">
        <v>1585</v>
      </c>
      <c r="T275" s="58" t="s">
        <v>24</v>
      </c>
      <c r="U275" s="58"/>
      <c r="V275" s="58" t="s">
        <v>79</v>
      </c>
      <c r="W275" s="133"/>
    </row>
    <row r="276" spans="2:23" s="143" customFormat="1" ht="17.25" customHeight="1">
      <c r="B276" s="56">
        <v>2026</v>
      </c>
      <c r="C276" s="58">
        <v>4</v>
      </c>
      <c r="D276" s="58" t="s">
        <v>14</v>
      </c>
      <c r="E276" s="58" t="s">
        <v>2907</v>
      </c>
      <c r="F276" s="58" t="s">
        <v>52</v>
      </c>
      <c r="G276" s="58">
        <v>2513189901</v>
      </c>
      <c r="H276" s="58" t="s">
        <v>1462</v>
      </c>
      <c r="I276" s="58" t="s">
        <v>1462</v>
      </c>
      <c r="J276" s="60" t="s">
        <v>762</v>
      </c>
      <c r="K276" s="60">
        <v>1</v>
      </c>
      <c r="L276" s="60" t="s">
        <v>100</v>
      </c>
      <c r="M276" s="281">
        <v>5000000</v>
      </c>
      <c r="N276" s="60"/>
      <c r="O276" s="60"/>
      <c r="P276" s="60"/>
      <c r="Q276" s="88" t="s">
        <v>2903</v>
      </c>
      <c r="R276" s="58" t="s">
        <v>838</v>
      </c>
      <c r="S276" s="58" t="s">
        <v>1585</v>
      </c>
      <c r="T276" s="58" t="s">
        <v>24</v>
      </c>
      <c r="U276" s="58"/>
      <c r="V276" s="58" t="s">
        <v>79</v>
      </c>
      <c r="W276" s="133"/>
    </row>
    <row r="277" spans="2:23" s="143" customFormat="1" ht="17.25" customHeight="1">
      <c r="B277" s="56">
        <v>2026</v>
      </c>
      <c r="C277" s="101">
        <v>4</v>
      </c>
      <c r="D277" s="101" t="s">
        <v>14</v>
      </c>
      <c r="E277" s="101" t="s">
        <v>1460</v>
      </c>
      <c r="F277" s="101" t="s">
        <v>110</v>
      </c>
      <c r="G277" s="101">
        <v>3012999201</v>
      </c>
      <c r="H277" s="101" t="s">
        <v>726</v>
      </c>
      <c r="I277" s="101" t="s">
        <v>1461</v>
      </c>
      <c r="J277" s="47" t="s">
        <v>813</v>
      </c>
      <c r="K277" s="47">
        <v>1</v>
      </c>
      <c r="L277" s="47" t="s">
        <v>100</v>
      </c>
      <c r="M277" s="159">
        <v>70464000</v>
      </c>
      <c r="N277" s="47"/>
      <c r="O277" s="47"/>
      <c r="P277" s="29" t="s">
        <v>1912</v>
      </c>
      <c r="Q277" s="101" t="s">
        <v>479</v>
      </c>
      <c r="R277" s="101" t="s">
        <v>1169</v>
      </c>
      <c r="S277" s="101" t="s">
        <v>1170</v>
      </c>
      <c r="T277" s="101" t="s">
        <v>24</v>
      </c>
      <c r="U277" s="100"/>
      <c r="V277" s="100"/>
      <c r="W277" s="133"/>
    </row>
    <row r="278" spans="2:23" s="143" customFormat="1" ht="17.25" customHeight="1">
      <c r="B278" s="56">
        <v>2026</v>
      </c>
      <c r="C278" s="101">
        <v>4</v>
      </c>
      <c r="D278" s="101" t="s">
        <v>15</v>
      </c>
      <c r="E278" s="101" t="s">
        <v>2985</v>
      </c>
      <c r="F278" s="101" t="s">
        <v>52</v>
      </c>
      <c r="G278" s="101">
        <v>3912118901</v>
      </c>
      <c r="H278" s="101" t="s">
        <v>2986</v>
      </c>
      <c r="I278" s="101" t="s">
        <v>1459</v>
      </c>
      <c r="J278" s="47" t="s">
        <v>1866</v>
      </c>
      <c r="K278" s="47">
        <v>1</v>
      </c>
      <c r="L278" s="47" t="s">
        <v>1758</v>
      </c>
      <c r="M278" s="159">
        <v>349442000</v>
      </c>
      <c r="N278" s="53"/>
      <c r="O278" s="47"/>
      <c r="P278" s="53"/>
      <c r="Q278" s="86" t="s">
        <v>2976</v>
      </c>
      <c r="R278" s="86" t="s">
        <v>2987</v>
      </c>
      <c r="S278" s="86" t="s">
        <v>2988</v>
      </c>
      <c r="T278" s="100" t="s">
        <v>24</v>
      </c>
      <c r="U278" s="101"/>
      <c r="V278" s="100" t="s">
        <v>2989</v>
      </c>
      <c r="W278" s="133"/>
    </row>
    <row r="279" spans="2:23" s="143" customFormat="1" ht="17.25" customHeight="1">
      <c r="B279" s="56">
        <v>2026</v>
      </c>
      <c r="C279" s="101">
        <v>4</v>
      </c>
      <c r="D279" s="101" t="s">
        <v>14</v>
      </c>
      <c r="E279" s="101" t="s">
        <v>2990</v>
      </c>
      <c r="F279" s="101" t="s">
        <v>52</v>
      </c>
      <c r="G279" s="101">
        <v>3912118901</v>
      </c>
      <c r="H279" s="101" t="s">
        <v>2986</v>
      </c>
      <c r="I279" s="101" t="s">
        <v>1459</v>
      </c>
      <c r="J279" s="47" t="s">
        <v>1866</v>
      </c>
      <c r="K279" s="47">
        <v>1</v>
      </c>
      <c r="L279" s="47" t="s">
        <v>1758</v>
      </c>
      <c r="M279" s="159">
        <v>195918000</v>
      </c>
      <c r="N279" s="47"/>
      <c r="O279" s="47"/>
      <c r="P279" s="47"/>
      <c r="Q279" s="86" t="s">
        <v>2976</v>
      </c>
      <c r="R279" s="86" t="s">
        <v>2987</v>
      </c>
      <c r="S279" s="86" t="s">
        <v>2988</v>
      </c>
      <c r="T279" s="100" t="s">
        <v>24</v>
      </c>
      <c r="U279" s="101"/>
      <c r="V279" s="100" t="s">
        <v>1789</v>
      </c>
      <c r="W279" s="133"/>
    </row>
    <row r="280" spans="2:23" s="143" customFormat="1" ht="17.25" customHeight="1">
      <c r="B280" s="56">
        <v>2026</v>
      </c>
      <c r="C280" s="101">
        <v>4</v>
      </c>
      <c r="D280" s="101" t="s">
        <v>15</v>
      </c>
      <c r="E280" s="101" t="s">
        <v>2991</v>
      </c>
      <c r="F280" s="101" t="s">
        <v>52</v>
      </c>
      <c r="G280" s="101">
        <v>3912118901</v>
      </c>
      <c r="H280" s="101" t="s">
        <v>2986</v>
      </c>
      <c r="I280" s="101" t="s">
        <v>1459</v>
      </c>
      <c r="J280" s="47" t="s">
        <v>1866</v>
      </c>
      <c r="K280" s="47">
        <v>1</v>
      </c>
      <c r="L280" s="47" t="s">
        <v>1758</v>
      </c>
      <c r="M280" s="159">
        <v>385649000</v>
      </c>
      <c r="N280" s="47"/>
      <c r="O280" s="47"/>
      <c r="P280" s="47"/>
      <c r="Q280" s="86" t="s">
        <v>2976</v>
      </c>
      <c r="R280" s="86" t="s">
        <v>2987</v>
      </c>
      <c r="S280" s="86" t="s">
        <v>2988</v>
      </c>
      <c r="T280" s="100" t="s">
        <v>24</v>
      </c>
      <c r="U280" s="101"/>
      <c r="V280" s="100" t="s">
        <v>1789</v>
      </c>
      <c r="W280" s="133"/>
    </row>
    <row r="281" spans="2:23" s="143" customFormat="1" ht="17.25" customHeight="1">
      <c r="B281" s="56">
        <v>2026</v>
      </c>
      <c r="C281" s="69">
        <v>4</v>
      </c>
      <c r="D281" s="69" t="s">
        <v>14</v>
      </c>
      <c r="E281" s="69" t="s">
        <v>2992</v>
      </c>
      <c r="F281" s="101" t="s">
        <v>52</v>
      </c>
      <c r="G281" s="69">
        <v>4010178702</v>
      </c>
      <c r="H281" s="69" t="s">
        <v>2735</v>
      </c>
      <c r="I281" s="69" t="s">
        <v>2993</v>
      </c>
      <c r="J281" s="62" t="s">
        <v>2994</v>
      </c>
      <c r="K281" s="62">
        <v>1</v>
      </c>
      <c r="L281" s="62" t="s">
        <v>131</v>
      </c>
      <c r="M281" s="150">
        <v>14240000</v>
      </c>
      <c r="N281" s="62"/>
      <c r="O281" s="62"/>
      <c r="P281" s="62"/>
      <c r="Q281" s="56" t="s">
        <v>2976</v>
      </c>
      <c r="R281" s="56" t="s">
        <v>2995</v>
      </c>
      <c r="S281" s="56" t="s">
        <v>1357</v>
      </c>
      <c r="T281" s="69" t="s">
        <v>24</v>
      </c>
      <c r="U281" s="69"/>
      <c r="V281" s="68" t="s">
        <v>79</v>
      </c>
      <c r="W281" s="133"/>
    </row>
    <row r="282" spans="2:23" s="143" customFormat="1" ht="17.25" customHeight="1">
      <c r="B282" s="56">
        <v>2026</v>
      </c>
      <c r="C282" s="69">
        <v>4</v>
      </c>
      <c r="D282" s="69" t="s">
        <v>14</v>
      </c>
      <c r="E282" s="69" t="s">
        <v>2996</v>
      </c>
      <c r="F282" s="101" t="s">
        <v>52</v>
      </c>
      <c r="G282" s="69">
        <v>4010178702</v>
      </c>
      <c r="H282" s="69" t="s">
        <v>2735</v>
      </c>
      <c r="I282" s="69" t="s">
        <v>2993</v>
      </c>
      <c r="J282" s="62" t="s">
        <v>2994</v>
      </c>
      <c r="K282" s="62">
        <v>1</v>
      </c>
      <c r="L282" s="62" t="s">
        <v>131</v>
      </c>
      <c r="M282" s="150">
        <v>15535870</v>
      </c>
      <c r="N282" s="62"/>
      <c r="O282" s="62"/>
      <c r="P282" s="62"/>
      <c r="Q282" s="56" t="s">
        <v>2976</v>
      </c>
      <c r="R282" s="56" t="s">
        <v>2995</v>
      </c>
      <c r="S282" s="56" t="s">
        <v>1357</v>
      </c>
      <c r="T282" s="69" t="s">
        <v>24</v>
      </c>
      <c r="U282" s="69"/>
      <c r="V282" s="68" t="s">
        <v>79</v>
      </c>
      <c r="W282" s="133"/>
    </row>
    <row r="283" spans="2:23" s="143" customFormat="1" ht="17.25" customHeight="1">
      <c r="B283" s="56">
        <v>2026</v>
      </c>
      <c r="C283" s="69">
        <v>4</v>
      </c>
      <c r="D283" s="69" t="s">
        <v>14</v>
      </c>
      <c r="E283" s="69" t="s">
        <v>2997</v>
      </c>
      <c r="F283" s="101" t="s">
        <v>52</v>
      </c>
      <c r="G283" s="69">
        <v>4010178702</v>
      </c>
      <c r="H283" s="69" t="s">
        <v>2735</v>
      </c>
      <c r="I283" s="69" t="s">
        <v>2993</v>
      </c>
      <c r="J283" s="62" t="s">
        <v>2994</v>
      </c>
      <c r="K283" s="62">
        <v>1</v>
      </c>
      <c r="L283" s="62" t="s">
        <v>131</v>
      </c>
      <c r="M283" s="150">
        <v>16289973</v>
      </c>
      <c r="N283" s="62"/>
      <c r="O283" s="62"/>
      <c r="P283" s="62"/>
      <c r="Q283" s="56" t="s">
        <v>2976</v>
      </c>
      <c r="R283" s="56" t="s">
        <v>2995</v>
      </c>
      <c r="S283" s="56" t="s">
        <v>1357</v>
      </c>
      <c r="T283" s="69" t="s">
        <v>24</v>
      </c>
      <c r="U283" s="69"/>
      <c r="V283" s="68" t="s">
        <v>79</v>
      </c>
      <c r="W283" s="133"/>
    </row>
    <row r="284" spans="2:23" s="143" customFormat="1" ht="17.25" customHeight="1">
      <c r="B284" s="56">
        <v>2026</v>
      </c>
      <c r="C284" s="69">
        <v>4</v>
      </c>
      <c r="D284" s="69" t="s">
        <v>15</v>
      </c>
      <c r="E284" s="69" t="s">
        <v>2998</v>
      </c>
      <c r="F284" s="69" t="s">
        <v>110</v>
      </c>
      <c r="G284" s="69">
        <v>4014168801</v>
      </c>
      <c r="H284" s="69" t="s">
        <v>2999</v>
      </c>
      <c r="I284" s="69" t="s">
        <v>3000</v>
      </c>
      <c r="J284" s="62" t="s">
        <v>260</v>
      </c>
      <c r="K284" s="62">
        <v>3</v>
      </c>
      <c r="L284" s="62" t="s">
        <v>1812</v>
      </c>
      <c r="M284" s="150">
        <v>37501200.000000007</v>
      </c>
      <c r="N284" s="29"/>
      <c r="O284" s="29" t="s">
        <v>1912</v>
      </c>
      <c r="P284" s="62"/>
      <c r="Q284" s="56" t="s">
        <v>2976</v>
      </c>
      <c r="R284" s="56" t="s">
        <v>2995</v>
      </c>
      <c r="S284" s="56" t="s">
        <v>1357</v>
      </c>
      <c r="T284" s="69" t="s">
        <v>24</v>
      </c>
      <c r="U284" s="69"/>
      <c r="V284" s="69"/>
      <c r="W284" s="133"/>
    </row>
    <row r="285" spans="2:23" s="143" customFormat="1" ht="17.25" customHeight="1">
      <c r="B285" s="56">
        <v>2026</v>
      </c>
      <c r="C285" s="69">
        <v>4</v>
      </c>
      <c r="D285" s="69" t="s">
        <v>15</v>
      </c>
      <c r="E285" s="69" t="s">
        <v>3001</v>
      </c>
      <c r="F285" s="69" t="s">
        <v>110</v>
      </c>
      <c r="G285" s="69">
        <v>4014169401</v>
      </c>
      <c r="H285" s="69" t="s">
        <v>3002</v>
      </c>
      <c r="I285" s="69" t="s">
        <v>3003</v>
      </c>
      <c r="J285" s="62" t="s">
        <v>260</v>
      </c>
      <c r="K285" s="62">
        <v>4</v>
      </c>
      <c r="L285" s="62" t="s">
        <v>1812</v>
      </c>
      <c r="M285" s="150">
        <v>54082600</v>
      </c>
      <c r="N285" s="29"/>
      <c r="O285" s="29" t="s">
        <v>1912</v>
      </c>
      <c r="P285" s="62"/>
      <c r="Q285" s="56" t="s">
        <v>2976</v>
      </c>
      <c r="R285" s="56" t="s">
        <v>2995</v>
      </c>
      <c r="S285" s="56" t="s">
        <v>1357</v>
      </c>
      <c r="T285" s="69" t="s">
        <v>24</v>
      </c>
      <c r="U285" s="69"/>
      <c r="V285" s="69"/>
      <c r="W285" s="133"/>
    </row>
    <row r="286" spans="2:23" s="143" customFormat="1" ht="17.25" customHeight="1">
      <c r="B286" s="56">
        <v>2026</v>
      </c>
      <c r="C286" s="69">
        <v>4</v>
      </c>
      <c r="D286" s="69" t="s">
        <v>15</v>
      </c>
      <c r="E286" s="69" t="s">
        <v>3004</v>
      </c>
      <c r="F286" s="69" t="s">
        <v>110</v>
      </c>
      <c r="G286" s="69">
        <v>4014162001</v>
      </c>
      <c r="H286" s="69" t="s">
        <v>3005</v>
      </c>
      <c r="I286" s="69" t="s">
        <v>3003</v>
      </c>
      <c r="J286" s="62" t="s">
        <v>260</v>
      </c>
      <c r="K286" s="62">
        <v>4</v>
      </c>
      <c r="L286" s="62" t="s">
        <v>1812</v>
      </c>
      <c r="M286" s="150">
        <v>37021600</v>
      </c>
      <c r="N286" s="29"/>
      <c r="O286" s="29" t="s">
        <v>1912</v>
      </c>
      <c r="P286" s="62"/>
      <c r="Q286" s="56" t="s">
        <v>2976</v>
      </c>
      <c r="R286" s="56" t="s">
        <v>2995</v>
      </c>
      <c r="S286" s="56" t="s">
        <v>1357</v>
      </c>
      <c r="T286" s="69" t="s">
        <v>24</v>
      </c>
      <c r="U286" s="69"/>
      <c r="V286" s="69"/>
      <c r="W286" s="133"/>
    </row>
    <row r="287" spans="2:23" s="143" customFormat="1" ht="17.25" customHeight="1">
      <c r="B287" s="56">
        <v>2026</v>
      </c>
      <c r="C287" s="69">
        <v>4</v>
      </c>
      <c r="D287" s="69" t="s">
        <v>15</v>
      </c>
      <c r="E287" s="69" t="s">
        <v>3006</v>
      </c>
      <c r="F287" s="69" t="s">
        <v>110</v>
      </c>
      <c r="G287" s="69">
        <v>4014168801</v>
      </c>
      <c r="H287" s="69" t="s">
        <v>2999</v>
      </c>
      <c r="I287" s="69" t="s">
        <v>3003</v>
      </c>
      <c r="J287" s="62" t="s">
        <v>260</v>
      </c>
      <c r="K287" s="62">
        <v>4</v>
      </c>
      <c r="L287" s="62" t="s">
        <v>1812</v>
      </c>
      <c r="M287" s="150">
        <v>35912800</v>
      </c>
      <c r="N287" s="29"/>
      <c r="O287" s="29" t="s">
        <v>1912</v>
      </c>
      <c r="P287" s="62"/>
      <c r="Q287" s="56" t="s">
        <v>2976</v>
      </c>
      <c r="R287" s="56" t="s">
        <v>2995</v>
      </c>
      <c r="S287" s="56" t="s">
        <v>1357</v>
      </c>
      <c r="T287" s="69" t="s">
        <v>24</v>
      </c>
      <c r="U287" s="69"/>
      <c r="V287" s="69"/>
      <c r="W287" s="133"/>
    </row>
    <row r="288" spans="2:23" s="143" customFormat="1" ht="17.25" customHeight="1">
      <c r="B288" s="56">
        <v>2026</v>
      </c>
      <c r="C288" s="69">
        <v>4</v>
      </c>
      <c r="D288" s="69" t="s">
        <v>14</v>
      </c>
      <c r="E288" s="69" t="s">
        <v>3007</v>
      </c>
      <c r="F288" s="69" t="s">
        <v>52</v>
      </c>
      <c r="G288" s="69">
        <v>2410165301</v>
      </c>
      <c r="H288" s="69" t="s">
        <v>3008</v>
      </c>
      <c r="I288" s="69" t="s">
        <v>3009</v>
      </c>
      <c r="J288" s="62" t="s">
        <v>260</v>
      </c>
      <c r="K288" s="62">
        <v>1</v>
      </c>
      <c r="L288" s="62" t="s">
        <v>1812</v>
      </c>
      <c r="M288" s="150">
        <v>47960000.000000007</v>
      </c>
      <c r="N288" s="62"/>
      <c r="O288" s="62"/>
      <c r="P288" s="62"/>
      <c r="Q288" s="56" t="s">
        <v>2976</v>
      </c>
      <c r="R288" s="56" t="s">
        <v>2995</v>
      </c>
      <c r="S288" s="56" t="s">
        <v>1357</v>
      </c>
      <c r="T288" s="69" t="s">
        <v>24</v>
      </c>
      <c r="U288" s="69"/>
      <c r="V288" s="68" t="s">
        <v>79</v>
      </c>
      <c r="W288" s="133"/>
    </row>
    <row r="289" spans="2:23" s="143" customFormat="1" ht="17.25" customHeight="1">
      <c r="B289" s="56">
        <v>2026</v>
      </c>
      <c r="C289" s="69">
        <v>4</v>
      </c>
      <c r="D289" s="69" t="s">
        <v>14</v>
      </c>
      <c r="E289" s="69" t="s">
        <v>3010</v>
      </c>
      <c r="F289" s="69" t="s">
        <v>52</v>
      </c>
      <c r="G289" s="69">
        <v>2410165301</v>
      </c>
      <c r="H289" s="69" t="s">
        <v>3008</v>
      </c>
      <c r="I289" s="69" t="s">
        <v>3009</v>
      </c>
      <c r="J289" s="62" t="s">
        <v>260</v>
      </c>
      <c r="K289" s="62">
        <v>1</v>
      </c>
      <c r="L289" s="62" t="s">
        <v>1812</v>
      </c>
      <c r="M289" s="150">
        <v>44000000</v>
      </c>
      <c r="N289" s="62"/>
      <c r="O289" s="62"/>
      <c r="P289" s="62"/>
      <c r="Q289" s="56" t="s">
        <v>2976</v>
      </c>
      <c r="R289" s="56" t="s">
        <v>2995</v>
      </c>
      <c r="S289" s="56" t="s">
        <v>1357</v>
      </c>
      <c r="T289" s="69" t="s">
        <v>24</v>
      </c>
      <c r="U289" s="69"/>
      <c r="V289" s="68" t="s">
        <v>79</v>
      </c>
      <c r="W289" s="133"/>
    </row>
    <row r="290" spans="2:23" s="143" customFormat="1" ht="17.25" customHeight="1">
      <c r="B290" s="56">
        <v>2026</v>
      </c>
      <c r="C290" s="69">
        <v>4</v>
      </c>
      <c r="D290" s="69" t="s">
        <v>14</v>
      </c>
      <c r="E290" s="69" t="s">
        <v>3011</v>
      </c>
      <c r="F290" s="101" t="s">
        <v>52</v>
      </c>
      <c r="G290" s="69">
        <v>4014176301</v>
      </c>
      <c r="H290" s="69" t="s">
        <v>3012</v>
      </c>
      <c r="I290" s="69" t="s">
        <v>3013</v>
      </c>
      <c r="J290" s="62" t="s">
        <v>260</v>
      </c>
      <c r="K290" s="62">
        <v>1</v>
      </c>
      <c r="L290" s="62" t="s">
        <v>131</v>
      </c>
      <c r="M290" s="150">
        <v>135223000</v>
      </c>
      <c r="N290" s="62"/>
      <c r="O290" s="62"/>
      <c r="P290" s="62"/>
      <c r="Q290" s="56" t="s">
        <v>2976</v>
      </c>
      <c r="R290" s="56" t="s">
        <v>2995</v>
      </c>
      <c r="S290" s="56" t="s">
        <v>3014</v>
      </c>
      <c r="T290" s="69" t="s">
        <v>24</v>
      </c>
      <c r="U290" s="69"/>
      <c r="V290" s="100" t="s">
        <v>3015</v>
      </c>
      <c r="W290" s="133"/>
    </row>
    <row r="291" spans="2:23" s="143" customFormat="1" ht="17.25" customHeight="1">
      <c r="B291" s="56">
        <v>2026</v>
      </c>
      <c r="C291" s="69">
        <v>4</v>
      </c>
      <c r="D291" s="69" t="s">
        <v>14</v>
      </c>
      <c r="E291" s="68" t="s">
        <v>1344</v>
      </c>
      <c r="F291" s="68" t="s">
        <v>52</v>
      </c>
      <c r="G291" s="68">
        <v>3010990401</v>
      </c>
      <c r="H291" s="68" t="s">
        <v>245</v>
      </c>
      <c r="I291" s="68" t="s">
        <v>1345</v>
      </c>
      <c r="J291" s="29" t="s">
        <v>16</v>
      </c>
      <c r="K291" s="29">
        <v>4030</v>
      </c>
      <c r="L291" s="29" t="s">
        <v>103</v>
      </c>
      <c r="M291" s="140">
        <v>26600000</v>
      </c>
      <c r="N291" s="29"/>
      <c r="O291" s="29"/>
      <c r="P291" s="29"/>
      <c r="Q291" s="67" t="s">
        <v>269</v>
      </c>
      <c r="R291" s="67" t="s">
        <v>1228</v>
      </c>
      <c r="S291" s="67" t="s">
        <v>1217</v>
      </c>
      <c r="T291" s="68" t="s">
        <v>24</v>
      </c>
      <c r="U291" s="68"/>
      <c r="V291" s="68" t="s">
        <v>79</v>
      </c>
      <c r="W291" s="133"/>
    </row>
    <row r="292" spans="2:23" s="143" customFormat="1" ht="17.25" customHeight="1">
      <c r="B292" s="56">
        <v>2026</v>
      </c>
      <c r="C292" s="69">
        <v>4</v>
      </c>
      <c r="D292" s="69" t="s">
        <v>14</v>
      </c>
      <c r="E292" s="68" t="s">
        <v>1344</v>
      </c>
      <c r="F292" s="68" t="s">
        <v>110</v>
      </c>
      <c r="G292" s="68">
        <v>3010161901</v>
      </c>
      <c r="H292" s="68" t="s">
        <v>118</v>
      </c>
      <c r="I292" s="68" t="s">
        <v>1346</v>
      </c>
      <c r="J292" s="29" t="s">
        <v>16</v>
      </c>
      <c r="K292" s="29">
        <v>60</v>
      </c>
      <c r="L292" s="29" t="s">
        <v>109</v>
      </c>
      <c r="M292" s="140">
        <v>36063000</v>
      </c>
      <c r="N292" s="29"/>
      <c r="O292" s="29" t="s">
        <v>271</v>
      </c>
      <c r="P292" s="29"/>
      <c r="Q292" s="67" t="s">
        <v>269</v>
      </c>
      <c r="R292" s="67" t="s">
        <v>1228</v>
      </c>
      <c r="S292" s="67" t="s">
        <v>1217</v>
      </c>
      <c r="T292" s="68" t="s">
        <v>24</v>
      </c>
      <c r="U292" s="68"/>
      <c r="V292" s="68"/>
      <c r="W292" s="133"/>
    </row>
    <row r="293" spans="2:23" s="143" customFormat="1" ht="17.25" customHeight="1">
      <c r="B293" s="56">
        <v>2026</v>
      </c>
      <c r="C293" s="69">
        <v>4</v>
      </c>
      <c r="D293" s="69" t="s">
        <v>14</v>
      </c>
      <c r="E293" s="68" t="s">
        <v>1344</v>
      </c>
      <c r="F293" s="68" t="s">
        <v>110</v>
      </c>
      <c r="G293" s="68">
        <v>3013150301</v>
      </c>
      <c r="H293" s="68" t="s">
        <v>3016</v>
      </c>
      <c r="I293" s="68" t="s">
        <v>1347</v>
      </c>
      <c r="J293" s="29" t="s">
        <v>16</v>
      </c>
      <c r="K293" s="29">
        <v>5689</v>
      </c>
      <c r="L293" s="29" t="s">
        <v>119</v>
      </c>
      <c r="M293" s="140">
        <v>17066000</v>
      </c>
      <c r="N293" s="29"/>
      <c r="O293" s="29" t="s">
        <v>271</v>
      </c>
      <c r="P293" s="29"/>
      <c r="Q293" s="54" t="s">
        <v>269</v>
      </c>
      <c r="R293" s="68" t="s">
        <v>1228</v>
      </c>
      <c r="S293" s="68" t="s">
        <v>1217</v>
      </c>
      <c r="T293" s="68" t="s">
        <v>24</v>
      </c>
      <c r="U293" s="68"/>
      <c r="V293" s="68"/>
      <c r="W293" s="133"/>
    </row>
    <row r="294" spans="2:23" s="143" customFormat="1" ht="17.25" customHeight="1">
      <c r="B294" s="56">
        <v>2026</v>
      </c>
      <c r="C294" s="69">
        <v>4</v>
      </c>
      <c r="D294" s="69" t="s">
        <v>14</v>
      </c>
      <c r="E294" s="68" t="s">
        <v>326</v>
      </c>
      <c r="F294" s="68" t="s">
        <v>110</v>
      </c>
      <c r="G294" s="68">
        <v>4014210901</v>
      </c>
      <c r="H294" s="68" t="s">
        <v>1291</v>
      </c>
      <c r="I294" s="68" t="s">
        <v>1348</v>
      </c>
      <c r="J294" s="29" t="s">
        <v>16</v>
      </c>
      <c r="K294" s="29">
        <v>641</v>
      </c>
      <c r="L294" s="29" t="s">
        <v>108</v>
      </c>
      <c r="M294" s="140">
        <v>76537000</v>
      </c>
      <c r="N294" s="29"/>
      <c r="O294" s="29" t="s">
        <v>271</v>
      </c>
      <c r="P294" s="29"/>
      <c r="Q294" s="54" t="s">
        <v>269</v>
      </c>
      <c r="R294" s="68" t="s">
        <v>697</v>
      </c>
      <c r="S294" s="68" t="s">
        <v>3017</v>
      </c>
      <c r="T294" s="68" t="s">
        <v>24</v>
      </c>
      <c r="U294" s="68"/>
      <c r="V294" s="68"/>
      <c r="W294" s="133"/>
    </row>
    <row r="295" spans="2:23" s="143" customFormat="1" ht="17.25" customHeight="1">
      <c r="B295" s="56">
        <v>2026</v>
      </c>
      <c r="C295" s="69">
        <v>4</v>
      </c>
      <c r="D295" s="69" t="s">
        <v>14</v>
      </c>
      <c r="E295" s="68" t="s">
        <v>326</v>
      </c>
      <c r="F295" s="68" t="s">
        <v>110</v>
      </c>
      <c r="G295" s="68">
        <v>4014219701</v>
      </c>
      <c r="H295" s="68" t="s">
        <v>1350</v>
      </c>
      <c r="I295" s="68" t="s">
        <v>1349</v>
      </c>
      <c r="J295" s="29" t="s">
        <v>16</v>
      </c>
      <c r="K295" s="29">
        <v>93</v>
      </c>
      <c r="L295" s="29" t="s">
        <v>273</v>
      </c>
      <c r="M295" s="140">
        <v>6919000</v>
      </c>
      <c r="N295" s="29"/>
      <c r="O295" s="29" t="s">
        <v>271</v>
      </c>
      <c r="P295" s="29"/>
      <c r="Q295" s="67" t="s">
        <v>269</v>
      </c>
      <c r="R295" s="67" t="s">
        <v>697</v>
      </c>
      <c r="S295" s="67" t="s">
        <v>3017</v>
      </c>
      <c r="T295" s="68" t="s">
        <v>24</v>
      </c>
      <c r="U295" s="68"/>
      <c r="V295" s="68"/>
      <c r="W295" s="133"/>
    </row>
    <row r="296" spans="2:23" s="143" customFormat="1" ht="17.25" customHeight="1">
      <c r="B296" s="56">
        <v>2026</v>
      </c>
      <c r="C296" s="69">
        <v>4</v>
      </c>
      <c r="D296" s="69" t="s">
        <v>14</v>
      </c>
      <c r="E296" s="68" t="s">
        <v>326</v>
      </c>
      <c r="F296" s="68" t="s">
        <v>110</v>
      </c>
      <c r="G296" s="68">
        <v>4014178201</v>
      </c>
      <c r="H296" s="68" t="s">
        <v>800</v>
      </c>
      <c r="I296" s="68" t="s">
        <v>1351</v>
      </c>
      <c r="J296" s="29" t="s">
        <v>16</v>
      </c>
      <c r="K296" s="29">
        <v>9</v>
      </c>
      <c r="L296" s="29" t="s">
        <v>108</v>
      </c>
      <c r="M296" s="140">
        <v>547000</v>
      </c>
      <c r="N296" s="29"/>
      <c r="O296" s="29" t="s">
        <v>271</v>
      </c>
      <c r="P296" s="29"/>
      <c r="Q296" s="67" t="s">
        <v>269</v>
      </c>
      <c r="R296" s="67" t="s">
        <v>697</v>
      </c>
      <c r="S296" s="67" t="s">
        <v>3017</v>
      </c>
      <c r="T296" s="68" t="s">
        <v>24</v>
      </c>
      <c r="U296" s="68"/>
      <c r="V296" s="68"/>
      <c r="W296" s="133"/>
    </row>
    <row r="297" spans="2:23" s="143" customFormat="1" ht="17.25" customHeight="1">
      <c r="B297" s="56">
        <v>2026</v>
      </c>
      <c r="C297" s="69">
        <v>4</v>
      </c>
      <c r="D297" s="69" t="s">
        <v>14</v>
      </c>
      <c r="E297" s="68" t="s">
        <v>326</v>
      </c>
      <c r="F297" s="68" t="s">
        <v>110</v>
      </c>
      <c r="G297" s="68">
        <v>4014178203</v>
      </c>
      <c r="H297" s="68" t="s">
        <v>741</v>
      </c>
      <c r="I297" s="68" t="s">
        <v>1352</v>
      </c>
      <c r="J297" s="29" t="s">
        <v>16</v>
      </c>
      <c r="K297" s="29">
        <v>929</v>
      </c>
      <c r="L297" s="29" t="s">
        <v>108</v>
      </c>
      <c r="M297" s="140">
        <v>220492000</v>
      </c>
      <c r="N297" s="29"/>
      <c r="O297" s="29" t="s">
        <v>271</v>
      </c>
      <c r="P297" s="29"/>
      <c r="Q297" s="54" t="s">
        <v>269</v>
      </c>
      <c r="R297" s="68" t="s">
        <v>697</v>
      </c>
      <c r="S297" s="68" t="s">
        <v>3017</v>
      </c>
      <c r="T297" s="68" t="s">
        <v>24</v>
      </c>
      <c r="U297" s="68"/>
      <c r="V297" s="68"/>
      <c r="W297" s="133"/>
    </row>
    <row r="298" spans="2:23" s="143" customFormat="1" ht="17.25" customHeight="1">
      <c r="B298" s="56">
        <v>2026</v>
      </c>
      <c r="C298" s="69">
        <v>4</v>
      </c>
      <c r="D298" s="69" t="s">
        <v>14</v>
      </c>
      <c r="E298" s="68" t="s">
        <v>326</v>
      </c>
      <c r="F298" s="68" t="s">
        <v>110</v>
      </c>
      <c r="G298" s="68">
        <v>4014162001</v>
      </c>
      <c r="H298" s="68" t="s">
        <v>288</v>
      </c>
      <c r="I298" s="68" t="s">
        <v>791</v>
      </c>
      <c r="J298" s="29" t="s">
        <v>16</v>
      </c>
      <c r="K298" s="29">
        <v>2</v>
      </c>
      <c r="L298" s="29" t="s">
        <v>275</v>
      </c>
      <c r="M298" s="140">
        <v>14498000</v>
      </c>
      <c r="N298" s="29"/>
      <c r="O298" s="29" t="s">
        <v>271</v>
      </c>
      <c r="P298" s="29"/>
      <c r="Q298" s="67" t="s">
        <v>269</v>
      </c>
      <c r="R298" s="67" t="s">
        <v>697</v>
      </c>
      <c r="S298" s="67" t="s">
        <v>3017</v>
      </c>
      <c r="T298" s="68" t="s">
        <v>24</v>
      </c>
      <c r="U298" s="68"/>
      <c r="V298" s="68"/>
      <c r="W298" s="133"/>
    </row>
    <row r="299" spans="2:23" s="143" customFormat="1" ht="17.25" customHeight="1">
      <c r="B299" s="56">
        <v>2026</v>
      </c>
      <c r="C299" s="69">
        <v>4</v>
      </c>
      <c r="D299" s="69" t="s">
        <v>14</v>
      </c>
      <c r="E299" s="68" t="s">
        <v>326</v>
      </c>
      <c r="F299" s="68" t="s">
        <v>110</v>
      </c>
      <c r="G299" s="68">
        <v>4014169401</v>
      </c>
      <c r="H299" s="68" t="s">
        <v>1353</v>
      </c>
      <c r="I299" s="68" t="s">
        <v>1354</v>
      </c>
      <c r="J299" s="29" t="s">
        <v>16</v>
      </c>
      <c r="K299" s="29">
        <v>90</v>
      </c>
      <c r="L299" s="29" t="s">
        <v>275</v>
      </c>
      <c r="M299" s="140">
        <v>22834000</v>
      </c>
      <c r="N299" s="29"/>
      <c r="O299" s="29" t="s">
        <v>271</v>
      </c>
      <c r="P299" s="29"/>
      <c r="Q299" s="67" t="s">
        <v>269</v>
      </c>
      <c r="R299" s="67" t="s">
        <v>697</v>
      </c>
      <c r="S299" s="67" t="s">
        <v>3017</v>
      </c>
      <c r="T299" s="68" t="s">
        <v>24</v>
      </c>
      <c r="U299" s="68"/>
      <c r="V299" s="68"/>
      <c r="W299" s="133"/>
    </row>
    <row r="300" spans="2:23" s="143" customFormat="1" ht="17.25" customHeight="1">
      <c r="B300" s="56">
        <v>2026</v>
      </c>
      <c r="C300" s="69">
        <v>4</v>
      </c>
      <c r="D300" s="69" t="s">
        <v>14</v>
      </c>
      <c r="E300" s="68" t="s">
        <v>326</v>
      </c>
      <c r="F300" s="68" t="s">
        <v>110</v>
      </c>
      <c r="G300" s="68">
        <v>4014179501</v>
      </c>
      <c r="H300" s="68" t="s">
        <v>152</v>
      </c>
      <c r="I300" s="68" t="s">
        <v>1355</v>
      </c>
      <c r="J300" s="29" t="s">
        <v>16</v>
      </c>
      <c r="K300" s="29">
        <v>54</v>
      </c>
      <c r="L300" s="29" t="s">
        <v>275</v>
      </c>
      <c r="M300" s="140">
        <v>196368000</v>
      </c>
      <c r="N300" s="29"/>
      <c r="O300" s="29" t="s">
        <v>271</v>
      </c>
      <c r="P300" s="29"/>
      <c r="Q300" s="54" t="s">
        <v>269</v>
      </c>
      <c r="R300" s="68" t="s">
        <v>697</v>
      </c>
      <c r="S300" s="68" t="s">
        <v>3017</v>
      </c>
      <c r="T300" s="68" t="s">
        <v>24</v>
      </c>
      <c r="U300" s="68"/>
      <c r="V300" s="68"/>
      <c r="W300" s="133"/>
    </row>
    <row r="301" spans="2:23" s="143" customFormat="1" ht="17.25" customHeight="1">
      <c r="B301" s="56">
        <v>2026</v>
      </c>
      <c r="C301" s="69">
        <v>4</v>
      </c>
      <c r="D301" s="69" t="s">
        <v>14</v>
      </c>
      <c r="E301" s="68" t="s">
        <v>326</v>
      </c>
      <c r="F301" s="68" t="s">
        <v>110</v>
      </c>
      <c r="G301" s="68">
        <v>3012170202</v>
      </c>
      <c r="H301" s="68" t="s">
        <v>1342</v>
      </c>
      <c r="I301" s="68" t="s">
        <v>1343</v>
      </c>
      <c r="J301" s="29" t="s">
        <v>16</v>
      </c>
      <c r="K301" s="29">
        <v>205</v>
      </c>
      <c r="L301" s="29" t="s">
        <v>121</v>
      </c>
      <c r="M301" s="140">
        <v>389000</v>
      </c>
      <c r="N301" s="29"/>
      <c r="O301" s="29" t="s">
        <v>271</v>
      </c>
      <c r="P301" s="29"/>
      <c r="Q301" s="54" t="s">
        <v>269</v>
      </c>
      <c r="R301" s="68" t="s">
        <v>697</v>
      </c>
      <c r="S301" s="68" t="s">
        <v>3017</v>
      </c>
      <c r="T301" s="68" t="s">
        <v>24</v>
      </c>
      <c r="U301" s="68"/>
      <c r="V301" s="68"/>
      <c r="W301" s="133"/>
    </row>
    <row r="302" spans="2:23" s="143" customFormat="1" ht="17.25" customHeight="1">
      <c r="B302" s="56">
        <v>2026</v>
      </c>
      <c r="C302" s="69">
        <v>4</v>
      </c>
      <c r="D302" s="69" t="s">
        <v>14</v>
      </c>
      <c r="E302" s="68" t="s">
        <v>326</v>
      </c>
      <c r="F302" s="68" t="s">
        <v>110</v>
      </c>
      <c r="G302" s="68">
        <v>3011150501</v>
      </c>
      <c r="H302" s="68" t="s">
        <v>102</v>
      </c>
      <c r="I302" s="68" t="s">
        <v>1356</v>
      </c>
      <c r="J302" s="29" t="s">
        <v>16</v>
      </c>
      <c r="K302" s="29">
        <v>17505</v>
      </c>
      <c r="L302" s="29" t="s">
        <v>103</v>
      </c>
      <c r="M302" s="140">
        <v>1348233000</v>
      </c>
      <c r="N302" s="29"/>
      <c r="O302" s="29" t="s">
        <v>271</v>
      </c>
      <c r="P302" s="29"/>
      <c r="Q302" s="67" t="s">
        <v>269</v>
      </c>
      <c r="R302" s="67" t="s">
        <v>697</v>
      </c>
      <c r="S302" s="67" t="s">
        <v>3017</v>
      </c>
      <c r="T302" s="68" t="s">
        <v>24</v>
      </c>
      <c r="U302" s="68"/>
      <c r="V302" s="68"/>
      <c r="W302" s="133"/>
    </row>
    <row r="303" spans="2:23" s="143" customFormat="1" ht="17.25" customHeight="1">
      <c r="B303" s="56">
        <v>2026</v>
      </c>
      <c r="C303" s="69">
        <v>4</v>
      </c>
      <c r="D303" s="69" t="s">
        <v>14</v>
      </c>
      <c r="E303" s="68" t="s">
        <v>326</v>
      </c>
      <c r="F303" s="68" t="s">
        <v>110</v>
      </c>
      <c r="G303" s="68">
        <v>3010161901</v>
      </c>
      <c r="H303" s="68" t="s">
        <v>118</v>
      </c>
      <c r="I303" s="68" t="s">
        <v>753</v>
      </c>
      <c r="J303" s="29" t="s">
        <v>16</v>
      </c>
      <c r="K303" s="29">
        <v>758.15800000000002</v>
      </c>
      <c r="L303" s="29" t="s">
        <v>116</v>
      </c>
      <c r="M303" s="140">
        <v>757265000</v>
      </c>
      <c r="N303" s="29"/>
      <c r="O303" s="29" t="s">
        <v>271</v>
      </c>
      <c r="P303" s="29"/>
      <c r="Q303" s="67" t="s">
        <v>269</v>
      </c>
      <c r="R303" s="67" t="s">
        <v>697</v>
      </c>
      <c r="S303" s="67" t="s">
        <v>3017</v>
      </c>
      <c r="T303" s="68" t="s">
        <v>24</v>
      </c>
      <c r="U303" s="68"/>
      <c r="V303" s="68"/>
      <c r="W303" s="133"/>
    </row>
    <row r="304" spans="2:23" s="143" customFormat="1" ht="17.25" customHeight="1">
      <c r="B304" s="56">
        <v>2026</v>
      </c>
      <c r="C304" s="69">
        <v>4</v>
      </c>
      <c r="D304" s="69" t="s">
        <v>14</v>
      </c>
      <c r="E304" s="68" t="s">
        <v>326</v>
      </c>
      <c r="F304" s="68" t="s">
        <v>110</v>
      </c>
      <c r="G304" s="68">
        <v>4014210901</v>
      </c>
      <c r="H304" s="68" t="s">
        <v>1291</v>
      </c>
      <c r="I304" s="68" t="s">
        <v>1348</v>
      </c>
      <c r="J304" s="29" t="s">
        <v>16</v>
      </c>
      <c r="K304" s="29">
        <v>32</v>
      </c>
      <c r="L304" s="29" t="s">
        <v>108</v>
      </c>
      <c r="M304" s="140">
        <v>1679000</v>
      </c>
      <c r="N304" s="29"/>
      <c r="O304" s="29" t="s">
        <v>271</v>
      </c>
      <c r="P304" s="29"/>
      <c r="Q304" s="54" t="s">
        <v>269</v>
      </c>
      <c r="R304" s="68" t="s">
        <v>697</v>
      </c>
      <c r="S304" s="68" t="s">
        <v>3017</v>
      </c>
      <c r="T304" s="68" t="s">
        <v>24</v>
      </c>
      <c r="U304" s="68"/>
      <c r="V304" s="68"/>
      <c r="W304" s="133"/>
    </row>
    <row r="305" spans="2:23" s="143" customFormat="1" ht="17.25" customHeight="1">
      <c r="B305" s="56">
        <v>2026</v>
      </c>
      <c r="C305" s="69">
        <v>4</v>
      </c>
      <c r="D305" s="69" t="s">
        <v>14</v>
      </c>
      <c r="E305" s="68" t="s">
        <v>326</v>
      </c>
      <c r="F305" s="68" t="s">
        <v>110</v>
      </c>
      <c r="G305" s="68">
        <v>3012170208</v>
      </c>
      <c r="H305" s="68" t="s">
        <v>289</v>
      </c>
      <c r="I305" s="68" t="s">
        <v>812</v>
      </c>
      <c r="J305" s="29" t="s">
        <v>16</v>
      </c>
      <c r="K305" s="29">
        <v>59985</v>
      </c>
      <c r="L305" s="29" t="s">
        <v>121</v>
      </c>
      <c r="M305" s="140">
        <v>251936000</v>
      </c>
      <c r="N305" s="29"/>
      <c r="O305" s="29" t="s">
        <v>271</v>
      </c>
      <c r="P305" s="29"/>
      <c r="Q305" s="67" t="s">
        <v>269</v>
      </c>
      <c r="R305" s="67" t="s">
        <v>697</v>
      </c>
      <c r="S305" s="67" t="s">
        <v>3017</v>
      </c>
      <c r="T305" s="68" t="s">
        <v>24</v>
      </c>
      <c r="U305" s="68"/>
      <c r="V305" s="68"/>
      <c r="W305" s="133"/>
    </row>
    <row r="306" spans="2:23" s="143" customFormat="1" ht="17.25" customHeight="1">
      <c r="B306" s="56">
        <v>2026</v>
      </c>
      <c r="C306" s="69">
        <v>4</v>
      </c>
      <c r="D306" s="69" t="s">
        <v>14</v>
      </c>
      <c r="E306" s="68" t="s">
        <v>1216</v>
      </c>
      <c r="F306" s="68" t="s">
        <v>51</v>
      </c>
      <c r="G306" s="68">
        <v>3010990201</v>
      </c>
      <c r="H306" s="68" t="s">
        <v>827</v>
      </c>
      <c r="I306" s="68" t="s">
        <v>1455</v>
      </c>
      <c r="J306" s="29" t="s">
        <v>16</v>
      </c>
      <c r="K306" s="29">
        <v>21117</v>
      </c>
      <c r="L306" s="29" t="s">
        <v>136</v>
      </c>
      <c r="M306" s="140">
        <v>547000000</v>
      </c>
      <c r="N306" s="29"/>
      <c r="O306" s="29"/>
      <c r="P306" s="29"/>
      <c r="Q306" s="67" t="s">
        <v>269</v>
      </c>
      <c r="R306" s="67" t="s">
        <v>1228</v>
      </c>
      <c r="S306" s="67" t="s">
        <v>1217</v>
      </c>
      <c r="T306" s="68" t="s">
        <v>24</v>
      </c>
      <c r="U306" s="68"/>
      <c r="V306" s="68"/>
      <c r="W306" s="133"/>
    </row>
    <row r="307" spans="2:23" s="143" customFormat="1" ht="17.25" customHeight="1">
      <c r="B307" s="56">
        <v>2026</v>
      </c>
      <c r="C307" s="69">
        <v>4</v>
      </c>
      <c r="D307" s="69" t="s">
        <v>14</v>
      </c>
      <c r="E307" s="68" t="s">
        <v>1216</v>
      </c>
      <c r="F307" s="68" t="s">
        <v>51</v>
      </c>
      <c r="G307" s="68">
        <v>3010990401</v>
      </c>
      <c r="H307" s="68" t="s">
        <v>827</v>
      </c>
      <c r="I307" s="68" t="s">
        <v>1456</v>
      </c>
      <c r="J307" s="29" t="s">
        <v>16</v>
      </c>
      <c r="K307" s="29">
        <v>24476</v>
      </c>
      <c r="L307" s="29" t="s">
        <v>136</v>
      </c>
      <c r="M307" s="140">
        <v>350000000</v>
      </c>
      <c r="N307" s="29"/>
      <c r="O307" s="29"/>
      <c r="P307" s="29"/>
      <c r="Q307" s="54" t="s">
        <v>269</v>
      </c>
      <c r="R307" s="68" t="s">
        <v>1228</v>
      </c>
      <c r="S307" s="68" t="s">
        <v>1217</v>
      </c>
      <c r="T307" s="68" t="s">
        <v>24</v>
      </c>
      <c r="U307" s="68"/>
      <c r="V307" s="68"/>
      <c r="W307" s="133"/>
    </row>
    <row r="308" spans="2:23" s="143" customFormat="1" ht="17.25" customHeight="1">
      <c r="B308" s="56">
        <v>2026</v>
      </c>
      <c r="C308" s="69">
        <v>4</v>
      </c>
      <c r="D308" s="69" t="s">
        <v>14</v>
      </c>
      <c r="E308" s="68" t="s">
        <v>1216</v>
      </c>
      <c r="F308" s="68" t="s">
        <v>110</v>
      </c>
      <c r="G308" s="68">
        <v>3011150501</v>
      </c>
      <c r="H308" s="68" t="s">
        <v>102</v>
      </c>
      <c r="I308" s="68" t="s">
        <v>847</v>
      </c>
      <c r="J308" s="29" t="s">
        <v>16</v>
      </c>
      <c r="K308" s="29">
        <v>27646</v>
      </c>
      <c r="L308" s="29" t="s">
        <v>136</v>
      </c>
      <c r="M308" s="140">
        <v>1971550000</v>
      </c>
      <c r="N308" s="29"/>
      <c r="O308" s="29" t="s">
        <v>271</v>
      </c>
      <c r="P308" s="29"/>
      <c r="Q308" s="54" t="s">
        <v>269</v>
      </c>
      <c r="R308" s="68" t="s">
        <v>1228</v>
      </c>
      <c r="S308" s="68" t="s">
        <v>1217</v>
      </c>
      <c r="T308" s="68" t="s">
        <v>24</v>
      </c>
      <c r="U308" s="68"/>
      <c r="V308" s="68"/>
      <c r="W308" s="133"/>
    </row>
    <row r="309" spans="2:23" s="143" customFormat="1" ht="17.25" customHeight="1">
      <c r="B309" s="56">
        <v>2026</v>
      </c>
      <c r="C309" s="69">
        <v>4</v>
      </c>
      <c r="D309" s="69" t="s">
        <v>14</v>
      </c>
      <c r="E309" s="68" t="s">
        <v>1216</v>
      </c>
      <c r="F309" s="68" t="s">
        <v>110</v>
      </c>
      <c r="G309" s="68">
        <v>3010161901</v>
      </c>
      <c r="H309" s="68" t="s">
        <v>118</v>
      </c>
      <c r="I309" s="68" t="s">
        <v>1457</v>
      </c>
      <c r="J309" s="29" t="s">
        <v>16</v>
      </c>
      <c r="K309" s="29">
        <v>489</v>
      </c>
      <c r="L309" s="29" t="s">
        <v>116</v>
      </c>
      <c r="M309" s="140">
        <v>401985000</v>
      </c>
      <c r="N309" s="29"/>
      <c r="O309" s="29" t="s">
        <v>271</v>
      </c>
      <c r="P309" s="29"/>
      <c r="Q309" s="67" t="s">
        <v>269</v>
      </c>
      <c r="R309" s="67" t="s">
        <v>1228</v>
      </c>
      <c r="S309" s="67" t="s">
        <v>1217</v>
      </c>
      <c r="T309" s="68" t="s">
        <v>24</v>
      </c>
      <c r="U309" s="68"/>
      <c r="V309" s="68"/>
      <c r="W309" s="133"/>
    </row>
    <row r="310" spans="2:23" s="143" customFormat="1" ht="17.25" customHeight="1">
      <c r="B310" s="56">
        <v>2026</v>
      </c>
      <c r="C310" s="100">
        <v>5</v>
      </c>
      <c r="D310" s="100" t="s">
        <v>14</v>
      </c>
      <c r="E310" s="100" t="s">
        <v>3018</v>
      </c>
      <c r="F310" s="100" t="s">
        <v>52</v>
      </c>
      <c r="G310" s="100">
        <v>4111191601</v>
      </c>
      <c r="H310" s="100" t="s">
        <v>3019</v>
      </c>
      <c r="I310" s="100" t="s">
        <v>2379</v>
      </c>
      <c r="J310" s="110" t="s">
        <v>3020</v>
      </c>
      <c r="K310" s="110">
        <v>13</v>
      </c>
      <c r="L310" s="110" t="s">
        <v>1911</v>
      </c>
      <c r="M310" s="282">
        <v>84000000</v>
      </c>
      <c r="N310" s="110"/>
      <c r="O310" s="110"/>
      <c r="P310" s="110"/>
      <c r="Q310" s="86" t="s">
        <v>2976</v>
      </c>
      <c r="R310" s="86" t="s">
        <v>2979</v>
      </c>
      <c r="S310" s="86" t="s">
        <v>2980</v>
      </c>
      <c r="T310" s="100" t="s">
        <v>24</v>
      </c>
      <c r="U310" s="100"/>
      <c r="V310" s="100" t="s">
        <v>3021</v>
      </c>
      <c r="W310" s="133"/>
    </row>
    <row r="311" spans="2:23" s="143" customFormat="1" ht="17.25" customHeight="1">
      <c r="B311" s="56">
        <v>2026</v>
      </c>
      <c r="C311" s="69">
        <v>5</v>
      </c>
      <c r="D311" s="69" t="s">
        <v>14</v>
      </c>
      <c r="E311" s="69" t="s">
        <v>3022</v>
      </c>
      <c r="F311" s="69" t="s">
        <v>52</v>
      </c>
      <c r="G311" s="69">
        <v>1017170102</v>
      </c>
      <c r="H311" s="69" t="s">
        <v>3023</v>
      </c>
      <c r="I311" s="69" t="s">
        <v>1504</v>
      </c>
      <c r="J311" s="62" t="s">
        <v>3024</v>
      </c>
      <c r="K311" s="62">
        <v>1200</v>
      </c>
      <c r="L311" s="62" t="s">
        <v>3025</v>
      </c>
      <c r="M311" s="150">
        <v>22000000</v>
      </c>
      <c r="N311" s="62"/>
      <c r="O311" s="62"/>
      <c r="P311" s="62"/>
      <c r="Q311" s="56" t="s">
        <v>3026</v>
      </c>
      <c r="R311" s="56" t="s">
        <v>3027</v>
      </c>
      <c r="S311" s="56" t="s">
        <v>3028</v>
      </c>
      <c r="T311" s="69" t="s">
        <v>24</v>
      </c>
      <c r="U311" s="69"/>
      <c r="V311" s="69" t="s">
        <v>79</v>
      </c>
      <c r="W311" s="133"/>
    </row>
    <row r="312" spans="2:23" s="143" customFormat="1" ht="17.25" customHeight="1">
      <c r="B312" s="56">
        <v>2026</v>
      </c>
      <c r="C312" s="69">
        <v>6</v>
      </c>
      <c r="D312" s="69" t="s">
        <v>14</v>
      </c>
      <c r="E312" s="69" t="s">
        <v>3029</v>
      </c>
      <c r="F312" s="69" t="s">
        <v>52</v>
      </c>
      <c r="G312" s="69">
        <v>5310250401</v>
      </c>
      <c r="H312" s="69" t="s">
        <v>3030</v>
      </c>
      <c r="I312" s="69" t="s">
        <v>3031</v>
      </c>
      <c r="J312" s="62" t="s">
        <v>3032</v>
      </c>
      <c r="K312" s="62">
        <v>15000</v>
      </c>
      <c r="L312" s="62" t="s">
        <v>3033</v>
      </c>
      <c r="M312" s="150">
        <v>20000000</v>
      </c>
      <c r="N312" s="62"/>
      <c r="O312" s="62"/>
      <c r="P312" s="62"/>
      <c r="Q312" s="56" t="s">
        <v>3026</v>
      </c>
      <c r="R312" s="56" t="s">
        <v>3034</v>
      </c>
      <c r="S312" s="56" t="s">
        <v>3035</v>
      </c>
      <c r="T312" s="69" t="s">
        <v>24</v>
      </c>
      <c r="U312" s="69"/>
      <c r="V312" s="69" t="s">
        <v>79</v>
      </c>
      <c r="W312" s="133"/>
    </row>
    <row r="313" spans="2:23" s="123" customFormat="1" ht="17.25" customHeight="1">
      <c r="B313" s="56">
        <v>2026</v>
      </c>
      <c r="C313" s="69">
        <v>4</v>
      </c>
      <c r="D313" s="69" t="s">
        <v>14</v>
      </c>
      <c r="E313" s="69" t="s">
        <v>842</v>
      </c>
      <c r="F313" s="69" t="s">
        <v>51</v>
      </c>
      <c r="G313" s="69">
        <v>2513189901</v>
      </c>
      <c r="H313" s="69" t="s">
        <v>1462</v>
      </c>
      <c r="I313" s="69" t="s">
        <v>704</v>
      </c>
      <c r="J313" s="62" t="s">
        <v>843</v>
      </c>
      <c r="K313" s="62">
        <v>2</v>
      </c>
      <c r="L313" s="62" t="s">
        <v>112</v>
      </c>
      <c r="M313" s="150">
        <v>25000000</v>
      </c>
      <c r="N313" s="62"/>
      <c r="O313" s="62"/>
      <c r="P313" s="62"/>
      <c r="Q313" s="56" t="s">
        <v>1463</v>
      </c>
      <c r="R313" s="56" t="s">
        <v>844</v>
      </c>
      <c r="S313" s="56" t="s">
        <v>249</v>
      </c>
      <c r="T313" s="69" t="s">
        <v>24</v>
      </c>
      <c r="U313" s="69"/>
      <c r="V313" s="69"/>
      <c r="W313" s="155"/>
    </row>
    <row r="314" spans="2:23" s="123" customFormat="1" ht="17.25" customHeight="1">
      <c r="B314" s="68">
        <v>2026</v>
      </c>
      <c r="C314" s="68">
        <v>4</v>
      </c>
      <c r="D314" s="68" t="s">
        <v>15</v>
      </c>
      <c r="E314" s="68" t="s">
        <v>3070</v>
      </c>
      <c r="F314" s="68" t="s">
        <v>2772</v>
      </c>
      <c r="G314" s="68">
        <v>4014179501</v>
      </c>
      <c r="H314" s="68" t="s">
        <v>3071</v>
      </c>
      <c r="I314" s="68" t="s">
        <v>3072</v>
      </c>
      <c r="J314" s="29" t="s">
        <v>1933</v>
      </c>
      <c r="K314" s="43">
        <v>3</v>
      </c>
      <c r="L314" s="29" t="s">
        <v>106</v>
      </c>
      <c r="M314" s="140">
        <v>131730000</v>
      </c>
      <c r="N314" s="29" t="s">
        <v>271</v>
      </c>
      <c r="O314" s="29"/>
      <c r="P314" s="29"/>
      <c r="Q314" s="68" t="s">
        <v>564</v>
      </c>
      <c r="R314" s="68" t="s">
        <v>3064</v>
      </c>
      <c r="S314" s="68" t="s">
        <v>922</v>
      </c>
      <c r="T314" s="68" t="s">
        <v>24</v>
      </c>
      <c r="U314" s="68"/>
      <c r="V314" s="68"/>
      <c r="W314" s="155"/>
    </row>
    <row r="315" spans="2:23" s="123" customFormat="1" ht="17.25" customHeight="1">
      <c r="B315" s="68">
        <v>2026</v>
      </c>
      <c r="C315" s="68">
        <v>4</v>
      </c>
      <c r="D315" s="68" t="s">
        <v>15</v>
      </c>
      <c r="E315" s="68" t="s">
        <v>3070</v>
      </c>
      <c r="F315" s="68" t="s">
        <v>2772</v>
      </c>
      <c r="G315" s="68">
        <v>4014179501</v>
      </c>
      <c r="H315" s="68" t="s">
        <v>3071</v>
      </c>
      <c r="I315" s="68" t="s">
        <v>3073</v>
      </c>
      <c r="J315" s="29" t="s">
        <v>1933</v>
      </c>
      <c r="K315" s="43">
        <v>5</v>
      </c>
      <c r="L315" s="29" t="s">
        <v>1812</v>
      </c>
      <c r="M315" s="140">
        <v>162750000</v>
      </c>
      <c r="N315" s="29" t="s">
        <v>271</v>
      </c>
      <c r="O315" s="29"/>
      <c r="P315" s="29"/>
      <c r="Q315" s="68" t="s">
        <v>564</v>
      </c>
      <c r="R315" s="68" t="s">
        <v>3064</v>
      </c>
      <c r="S315" s="68" t="s">
        <v>922</v>
      </c>
      <c r="T315" s="68" t="s">
        <v>24</v>
      </c>
      <c r="U315" s="68"/>
      <c r="V315" s="68"/>
      <c r="W315" s="155"/>
    </row>
    <row r="316" spans="2:23" s="123" customFormat="1" ht="17.25" customHeight="1">
      <c r="B316" s="68">
        <v>2026</v>
      </c>
      <c r="C316" s="68">
        <v>4</v>
      </c>
      <c r="D316" s="68" t="s">
        <v>15</v>
      </c>
      <c r="E316" s="68" t="s">
        <v>3070</v>
      </c>
      <c r="F316" s="68" t="s">
        <v>2772</v>
      </c>
      <c r="G316" s="68">
        <v>4014179501</v>
      </c>
      <c r="H316" s="68" t="s">
        <v>3071</v>
      </c>
      <c r="I316" s="68" t="s">
        <v>3074</v>
      </c>
      <c r="J316" s="29" t="s">
        <v>1933</v>
      </c>
      <c r="K316" s="43">
        <v>9</v>
      </c>
      <c r="L316" s="29" t="s">
        <v>1812</v>
      </c>
      <c r="M316" s="140">
        <v>73080000</v>
      </c>
      <c r="N316" s="29" t="s">
        <v>271</v>
      </c>
      <c r="O316" s="29"/>
      <c r="P316" s="29"/>
      <c r="Q316" s="68" t="s">
        <v>564</v>
      </c>
      <c r="R316" s="68" t="s">
        <v>3064</v>
      </c>
      <c r="S316" s="68" t="s">
        <v>922</v>
      </c>
      <c r="T316" s="68" t="s">
        <v>24</v>
      </c>
      <c r="U316" s="68"/>
      <c r="V316" s="69"/>
      <c r="W316" s="155"/>
    </row>
    <row r="317" spans="2:23" s="123" customFormat="1" ht="17.25" customHeight="1">
      <c r="B317" s="56">
        <v>2026</v>
      </c>
      <c r="C317" s="69">
        <v>4</v>
      </c>
      <c r="D317" s="69" t="s">
        <v>15</v>
      </c>
      <c r="E317" s="68" t="s">
        <v>3075</v>
      </c>
      <c r="F317" s="69" t="s">
        <v>110</v>
      </c>
      <c r="G317" s="68">
        <v>3011159701</v>
      </c>
      <c r="H317" s="68" t="s">
        <v>1954</v>
      </c>
      <c r="I317" s="68" t="s">
        <v>3076</v>
      </c>
      <c r="J317" s="68" t="s">
        <v>1933</v>
      </c>
      <c r="K317" s="68">
        <v>509</v>
      </c>
      <c r="L317" s="68" t="s">
        <v>1802</v>
      </c>
      <c r="M317" s="140">
        <v>20916720</v>
      </c>
      <c r="N317" s="62"/>
      <c r="O317" s="68" t="s">
        <v>271</v>
      </c>
      <c r="P317" s="62"/>
      <c r="Q317" s="68" t="s">
        <v>226</v>
      </c>
      <c r="R317" s="68" t="s">
        <v>3077</v>
      </c>
      <c r="S317" s="68" t="s">
        <v>3078</v>
      </c>
      <c r="T317" s="68" t="s">
        <v>24</v>
      </c>
      <c r="U317" s="69"/>
      <c r="V317" s="69"/>
      <c r="W317" s="155"/>
    </row>
    <row r="318" spans="2:23" s="123" customFormat="1" ht="17.25" customHeight="1">
      <c r="B318" s="68">
        <v>2026</v>
      </c>
      <c r="C318" s="69">
        <v>4</v>
      </c>
      <c r="D318" s="68" t="s">
        <v>15</v>
      </c>
      <c r="E318" s="68" t="s">
        <v>814</v>
      </c>
      <c r="F318" s="68" t="s">
        <v>110</v>
      </c>
      <c r="G318" s="68">
        <v>3011150501</v>
      </c>
      <c r="H318" s="68" t="s">
        <v>102</v>
      </c>
      <c r="I318" s="68" t="s">
        <v>348</v>
      </c>
      <c r="J318" s="29" t="s">
        <v>353</v>
      </c>
      <c r="K318" s="29">
        <v>3545</v>
      </c>
      <c r="L318" s="29" t="s">
        <v>103</v>
      </c>
      <c r="M318" s="140">
        <v>457462890</v>
      </c>
      <c r="N318" s="29"/>
      <c r="O318" s="29" t="s">
        <v>271</v>
      </c>
      <c r="P318" s="29"/>
      <c r="Q318" s="68" t="s">
        <v>226</v>
      </c>
      <c r="R318" s="68" t="s">
        <v>3079</v>
      </c>
      <c r="S318" s="68" t="s">
        <v>331</v>
      </c>
      <c r="T318" s="68" t="s">
        <v>24</v>
      </c>
      <c r="U318" s="68"/>
      <c r="V318" s="68"/>
      <c r="W318" s="155"/>
    </row>
    <row r="319" spans="2:23" s="123" customFormat="1" ht="17.25" customHeight="1">
      <c r="B319" s="68">
        <v>2026</v>
      </c>
      <c r="C319" s="69">
        <v>4</v>
      </c>
      <c r="D319" s="68" t="s">
        <v>15</v>
      </c>
      <c r="E319" s="68" t="s">
        <v>814</v>
      </c>
      <c r="F319" s="68" t="s">
        <v>110</v>
      </c>
      <c r="G319" s="68">
        <v>4014218902</v>
      </c>
      <c r="H319" s="68" t="s">
        <v>363</v>
      </c>
      <c r="I319" s="68" t="s">
        <v>1259</v>
      </c>
      <c r="J319" s="29" t="s">
        <v>274</v>
      </c>
      <c r="K319" s="29">
        <v>34</v>
      </c>
      <c r="L319" s="29" t="s">
        <v>108</v>
      </c>
      <c r="M319" s="140">
        <v>135866121</v>
      </c>
      <c r="N319" s="29"/>
      <c r="O319" s="29" t="s">
        <v>271</v>
      </c>
      <c r="P319" s="29"/>
      <c r="Q319" s="68" t="s">
        <v>226</v>
      </c>
      <c r="R319" s="68" t="s">
        <v>3079</v>
      </c>
      <c r="S319" s="68" t="s">
        <v>331</v>
      </c>
      <c r="T319" s="68" t="s">
        <v>24</v>
      </c>
      <c r="U319" s="68"/>
      <c r="V319" s="68"/>
      <c r="W319" s="155"/>
    </row>
    <row r="320" spans="2:23" s="123" customFormat="1" ht="17.25" customHeight="1">
      <c r="B320" s="68">
        <v>2026</v>
      </c>
      <c r="C320" s="69">
        <v>4</v>
      </c>
      <c r="D320" s="68" t="s">
        <v>15</v>
      </c>
      <c r="E320" s="68" t="s">
        <v>814</v>
      </c>
      <c r="F320" s="68" t="s">
        <v>110</v>
      </c>
      <c r="G320" s="68">
        <v>4014219702</v>
      </c>
      <c r="H320" s="68" t="s">
        <v>125</v>
      </c>
      <c r="I320" s="68" t="s">
        <v>1260</v>
      </c>
      <c r="J320" s="29" t="s">
        <v>274</v>
      </c>
      <c r="K320" s="29">
        <v>130</v>
      </c>
      <c r="L320" s="29" t="s">
        <v>108</v>
      </c>
      <c r="M320" s="140">
        <v>213531826</v>
      </c>
      <c r="N320" s="29"/>
      <c r="O320" s="29" t="s">
        <v>271</v>
      </c>
      <c r="P320" s="29"/>
      <c r="Q320" s="68" t="s">
        <v>226</v>
      </c>
      <c r="R320" s="68" t="s">
        <v>3079</v>
      </c>
      <c r="S320" s="68" t="s">
        <v>331</v>
      </c>
      <c r="T320" s="68" t="s">
        <v>24</v>
      </c>
      <c r="U320" s="68"/>
      <c r="W320" s="155"/>
    </row>
    <row r="321" spans="2:23" s="123" customFormat="1" ht="17.25" customHeight="1">
      <c r="B321" s="68">
        <v>2026</v>
      </c>
      <c r="C321" s="69">
        <v>4</v>
      </c>
      <c r="D321" s="68" t="s">
        <v>15</v>
      </c>
      <c r="E321" s="68" t="s">
        <v>814</v>
      </c>
      <c r="F321" s="68" t="s">
        <v>110</v>
      </c>
      <c r="G321" s="68">
        <v>4014179501</v>
      </c>
      <c r="H321" s="68" t="s">
        <v>868</v>
      </c>
      <c r="I321" s="68" t="s">
        <v>1261</v>
      </c>
      <c r="J321" s="29" t="s">
        <v>274</v>
      </c>
      <c r="K321" s="29">
        <v>17</v>
      </c>
      <c r="L321" s="29" t="s">
        <v>119</v>
      </c>
      <c r="M321" s="140">
        <v>170099479</v>
      </c>
      <c r="N321" s="29"/>
      <c r="O321" s="29" t="s">
        <v>271</v>
      </c>
      <c r="P321" s="29"/>
      <c r="Q321" s="68" t="s">
        <v>226</v>
      </c>
      <c r="R321" s="68" t="s">
        <v>3079</v>
      </c>
      <c r="S321" s="68" t="s">
        <v>331</v>
      </c>
      <c r="T321" s="68" t="s">
        <v>24</v>
      </c>
      <c r="U321" s="68"/>
      <c r="V321" s="68"/>
      <c r="W321" s="155"/>
    </row>
    <row r="322" spans="2:23" s="123" customFormat="1" ht="17.25" customHeight="1">
      <c r="B322" s="68">
        <v>2026</v>
      </c>
      <c r="C322" s="69">
        <v>4</v>
      </c>
      <c r="D322" s="68" t="s">
        <v>15</v>
      </c>
      <c r="E322" s="68" t="s">
        <v>814</v>
      </c>
      <c r="F322" s="68" t="s">
        <v>110</v>
      </c>
      <c r="G322" s="68">
        <v>4014162001</v>
      </c>
      <c r="H322" s="68" t="s">
        <v>149</v>
      </c>
      <c r="I322" s="68" t="s">
        <v>1262</v>
      </c>
      <c r="J322" s="29" t="s">
        <v>274</v>
      </c>
      <c r="K322" s="29">
        <v>4</v>
      </c>
      <c r="L322" s="29" t="s">
        <v>119</v>
      </c>
      <c r="M322" s="140">
        <v>53024429</v>
      </c>
      <c r="N322" s="29"/>
      <c r="O322" s="29" t="s">
        <v>271</v>
      </c>
      <c r="P322" s="29"/>
      <c r="Q322" s="68" t="s">
        <v>226</v>
      </c>
      <c r="R322" s="68" t="s">
        <v>3079</v>
      </c>
      <c r="S322" s="68" t="s">
        <v>331</v>
      </c>
      <c r="T322" s="68" t="s">
        <v>24</v>
      </c>
      <c r="U322" s="68"/>
      <c r="V322" s="68"/>
      <c r="W322" s="155"/>
    </row>
    <row r="323" spans="2:23" s="123" customFormat="1" ht="17.25" customHeight="1">
      <c r="B323" s="68">
        <v>2026</v>
      </c>
      <c r="C323" s="69">
        <v>4</v>
      </c>
      <c r="D323" s="68" t="s">
        <v>15</v>
      </c>
      <c r="E323" s="68" t="s">
        <v>814</v>
      </c>
      <c r="F323" s="68" t="s">
        <v>110</v>
      </c>
      <c r="G323" s="68">
        <v>4014169401</v>
      </c>
      <c r="H323" s="68" t="s">
        <v>768</v>
      </c>
      <c r="I323" s="68" t="s">
        <v>1263</v>
      </c>
      <c r="J323" s="29" t="s">
        <v>274</v>
      </c>
      <c r="K323" s="29">
        <v>28</v>
      </c>
      <c r="L323" s="29" t="s">
        <v>119</v>
      </c>
      <c r="M323" s="140">
        <v>30614826</v>
      </c>
      <c r="N323" s="29"/>
      <c r="O323" s="29" t="s">
        <v>271</v>
      </c>
      <c r="P323" s="29"/>
      <c r="Q323" s="68" t="s">
        <v>226</v>
      </c>
      <c r="R323" s="68" t="s">
        <v>3079</v>
      </c>
      <c r="S323" s="68" t="s">
        <v>331</v>
      </c>
      <c r="T323" s="68" t="s">
        <v>24</v>
      </c>
      <c r="U323" s="68"/>
      <c r="V323" s="106"/>
      <c r="W323" s="155"/>
    </row>
    <row r="324" spans="2:23" s="123" customFormat="1" ht="17.25" customHeight="1">
      <c r="B324" s="68">
        <v>2026</v>
      </c>
      <c r="C324" s="69">
        <v>4</v>
      </c>
      <c r="D324" s="68" t="s">
        <v>15</v>
      </c>
      <c r="E324" s="68" t="s">
        <v>814</v>
      </c>
      <c r="F324" s="68" t="s">
        <v>110</v>
      </c>
      <c r="G324" s="68">
        <v>4014162001</v>
      </c>
      <c r="H324" s="68" t="s">
        <v>716</v>
      </c>
      <c r="I324" s="68" t="s">
        <v>724</v>
      </c>
      <c r="J324" s="29" t="s">
        <v>274</v>
      </c>
      <c r="K324" s="29">
        <v>2</v>
      </c>
      <c r="L324" s="29" t="s">
        <v>119</v>
      </c>
      <c r="M324" s="140">
        <v>13639255</v>
      </c>
      <c r="N324" s="29"/>
      <c r="O324" s="29" t="s">
        <v>271</v>
      </c>
      <c r="P324" s="29"/>
      <c r="Q324" s="68" t="s">
        <v>226</v>
      </c>
      <c r="R324" s="68" t="s">
        <v>3079</v>
      </c>
      <c r="S324" s="68" t="s">
        <v>331</v>
      </c>
      <c r="T324" s="68" t="s">
        <v>24</v>
      </c>
      <c r="U324" s="68"/>
      <c r="V324" s="106"/>
      <c r="W324" s="155"/>
    </row>
    <row r="325" spans="2:23" s="123" customFormat="1" ht="17.25" customHeight="1">
      <c r="B325" s="68">
        <v>2026</v>
      </c>
      <c r="C325" s="69">
        <v>4</v>
      </c>
      <c r="D325" s="68" t="s">
        <v>15</v>
      </c>
      <c r="E325" s="68" t="s">
        <v>814</v>
      </c>
      <c r="F325" s="68" t="s">
        <v>110</v>
      </c>
      <c r="G325" s="68">
        <v>4014162001</v>
      </c>
      <c r="H325" s="68" t="s">
        <v>766</v>
      </c>
      <c r="I325" s="68" t="s">
        <v>781</v>
      </c>
      <c r="J325" s="29" t="s">
        <v>274</v>
      </c>
      <c r="K325" s="29">
        <v>2</v>
      </c>
      <c r="L325" s="29" t="s">
        <v>119</v>
      </c>
      <c r="M325" s="140">
        <v>22000000</v>
      </c>
      <c r="N325" s="29"/>
      <c r="O325" s="29" t="s">
        <v>271</v>
      </c>
      <c r="P325" s="29"/>
      <c r="Q325" s="68" t="s">
        <v>226</v>
      </c>
      <c r="R325" s="68" t="s">
        <v>3079</v>
      </c>
      <c r="S325" s="68" t="s">
        <v>331</v>
      </c>
      <c r="T325" s="68" t="s">
        <v>24</v>
      </c>
      <c r="U325" s="68"/>
      <c r="V325" s="106"/>
      <c r="W325" s="155"/>
    </row>
    <row r="326" spans="2:23" s="123" customFormat="1" ht="17.25" customHeight="1">
      <c r="B326" s="68">
        <v>2026</v>
      </c>
      <c r="C326" s="69">
        <v>4</v>
      </c>
      <c r="D326" s="68" t="s">
        <v>15</v>
      </c>
      <c r="E326" s="68" t="s">
        <v>771</v>
      </c>
      <c r="F326" s="68" t="s">
        <v>110</v>
      </c>
      <c r="G326" s="68">
        <v>3011150501</v>
      </c>
      <c r="H326" s="68" t="s">
        <v>102</v>
      </c>
      <c r="I326" s="68" t="s">
        <v>1264</v>
      </c>
      <c r="J326" s="29" t="s">
        <v>274</v>
      </c>
      <c r="K326" s="29">
        <v>1526</v>
      </c>
      <c r="L326" s="29" t="s">
        <v>103</v>
      </c>
      <c r="M326" s="140">
        <v>171420028</v>
      </c>
      <c r="N326" s="29"/>
      <c r="O326" s="29" t="s">
        <v>271</v>
      </c>
      <c r="P326" s="29"/>
      <c r="Q326" s="68" t="s">
        <v>226</v>
      </c>
      <c r="R326" s="68" t="s">
        <v>3079</v>
      </c>
      <c r="S326" s="68" t="s">
        <v>331</v>
      </c>
      <c r="T326" s="68" t="s">
        <v>24</v>
      </c>
      <c r="U326" s="68"/>
      <c r="V326" s="68"/>
      <c r="W326" s="155"/>
    </row>
    <row r="327" spans="2:23" s="123" customFormat="1" ht="17.25" customHeight="1">
      <c r="B327" s="68">
        <v>2026</v>
      </c>
      <c r="C327" s="69">
        <v>4</v>
      </c>
      <c r="D327" s="68" t="s">
        <v>15</v>
      </c>
      <c r="E327" s="68" t="s">
        <v>771</v>
      </c>
      <c r="F327" s="68" t="s">
        <v>110</v>
      </c>
      <c r="G327" s="68">
        <v>4014231201</v>
      </c>
      <c r="H327" s="68" t="s">
        <v>155</v>
      </c>
      <c r="I327" s="68" t="s">
        <v>1265</v>
      </c>
      <c r="J327" s="29" t="s">
        <v>274</v>
      </c>
      <c r="K327" s="29">
        <v>56</v>
      </c>
      <c r="L327" s="29" t="s">
        <v>119</v>
      </c>
      <c r="M327" s="140">
        <v>44521928</v>
      </c>
      <c r="N327" s="29"/>
      <c r="O327" s="29" t="s">
        <v>271</v>
      </c>
      <c r="P327" s="29"/>
      <c r="Q327" s="68" t="s">
        <v>226</v>
      </c>
      <c r="R327" s="68" t="s">
        <v>3079</v>
      </c>
      <c r="S327" s="68" t="s">
        <v>331</v>
      </c>
      <c r="T327" s="68" t="s">
        <v>24</v>
      </c>
      <c r="U327" s="68"/>
      <c r="V327" s="68"/>
      <c r="W327" s="155"/>
    </row>
    <row r="328" spans="2:23" s="123" customFormat="1" ht="17.25" customHeight="1">
      <c r="B328" s="68">
        <v>2026</v>
      </c>
      <c r="C328" s="69">
        <v>4</v>
      </c>
      <c r="D328" s="68" t="s">
        <v>15</v>
      </c>
      <c r="E328" s="68" t="s">
        <v>771</v>
      </c>
      <c r="F328" s="68" t="s">
        <v>110</v>
      </c>
      <c r="G328" s="68">
        <v>4014162001</v>
      </c>
      <c r="H328" s="68" t="s">
        <v>149</v>
      </c>
      <c r="I328" s="68" t="s">
        <v>1266</v>
      </c>
      <c r="J328" s="29" t="s">
        <v>274</v>
      </c>
      <c r="K328" s="29">
        <v>4</v>
      </c>
      <c r="L328" s="29" t="s">
        <v>100</v>
      </c>
      <c r="M328" s="140">
        <v>41911104</v>
      </c>
      <c r="N328" s="29"/>
      <c r="O328" s="29" t="s">
        <v>271</v>
      </c>
      <c r="P328" s="29"/>
      <c r="Q328" s="68" t="s">
        <v>226</v>
      </c>
      <c r="R328" s="68" t="s">
        <v>3079</v>
      </c>
      <c r="S328" s="68" t="s">
        <v>331</v>
      </c>
      <c r="T328" s="68" t="s">
        <v>24</v>
      </c>
      <c r="U328" s="68"/>
      <c r="V328" s="68"/>
      <c r="W328" s="155"/>
    </row>
    <row r="329" spans="2:23" s="123" customFormat="1" ht="17.25" customHeight="1">
      <c r="B329" s="68">
        <v>2026</v>
      </c>
      <c r="C329" s="69">
        <v>4</v>
      </c>
      <c r="D329" s="68" t="s">
        <v>15</v>
      </c>
      <c r="E329" s="68" t="s">
        <v>771</v>
      </c>
      <c r="F329" s="68" t="s">
        <v>110</v>
      </c>
      <c r="G329" s="68">
        <v>4014169401</v>
      </c>
      <c r="H329" s="68" t="s">
        <v>716</v>
      </c>
      <c r="I329" s="68" t="s">
        <v>869</v>
      </c>
      <c r="J329" s="29" t="s">
        <v>274</v>
      </c>
      <c r="K329" s="29">
        <v>22</v>
      </c>
      <c r="L329" s="29" t="s">
        <v>119</v>
      </c>
      <c r="M329" s="140">
        <v>35486605</v>
      </c>
      <c r="N329" s="29"/>
      <c r="O329" s="29" t="s">
        <v>271</v>
      </c>
      <c r="P329" s="29"/>
      <c r="Q329" s="68" t="s">
        <v>226</v>
      </c>
      <c r="R329" s="68" t="s">
        <v>3079</v>
      </c>
      <c r="S329" s="68" t="s">
        <v>331</v>
      </c>
      <c r="T329" s="68" t="s">
        <v>24</v>
      </c>
      <c r="U329" s="68"/>
      <c r="V329" s="68"/>
      <c r="W329" s="155"/>
    </row>
    <row r="330" spans="2:23" s="123" customFormat="1" ht="17.25" customHeight="1">
      <c r="B330" s="68">
        <v>2026</v>
      </c>
      <c r="C330" s="69">
        <v>4</v>
      </c>
      <c r="D330" s="68" t="s">
        <v>15</v>
      </c>
      <c r="E330" s="68" t="s">
        <v>771</v>
      </c>
      <c r="F330" s="68" t="s">
        <v>110</v>
      </c>
      <c r="G330" s="68">
        <v>4014169401</v>
      </c>
      <c r="H330" s="68" t="s">
        <v>1267</v>
      </c>
      <c r="I330" s="68" t="s">
        <v>1268</v>
      </c>
      <c r="J330" s="29" t="s">
        <v>274</v>
      </c>
      <c r="K330" s="29">
        <v>77</v>
      </c>
      <c r="L330" s="29" t="s">
        <v>119</v>
      </c>
      <c r="M330" s="140">
        <v>27584347</v>
      </c>
      <c r="N330" s="29"/>
      <c r="O330" s="29" t="s">
        <v>271</v>
      </c>
      <c r="P330" s="29"/>
      <c r="Q330" s="68" t="s">
        <v>226</v>
      </c>
      <c r="R330" s="68" t="s">
        <v>3079</v>
      </c>
      <c r="S330" s="68" t="s">
        <v>331</v>
      </c>
      <c r="T330" s="68" t="s">
        <v>24</v>
      </c>
      <c r="U330" s="68"/>
      <c r="V330" s="68"/>
      <c r="W330" s="155"/>
    </row>
    <row r="331" spans="2:23" s="123" customFormat="1" ht="17.25" customHeight="1">
      <c r="B331" s="68">
        <v>2026</v>
      </c>
      <c r="C331" s="69">
        <v>4</v>
      </c>
      <c r="D331" s="68" t="s">
        <v>15</v>
      </c>
      <c r="E331" s="68" t="s">
        <v>771</v>
      </c>
      <c r="F331" s="68" t="s">
        <v>110</v>
      </c>
      <c r="G331" s="68">
        <v>4014179501</v>
      </c>
      <c r="H331" s="68" t="s">
        <v>364</v>
      </c>
      <c r="I331" s="68" t="s">
        <v>772</v>
      </c>
      <c r="J331" s="29" t="s">
        <v>274</v>
      </c>
      <c r="K331" s="29">
        <v>30</v>
      </c>
      <c r="L331" s="29" t="s">
        <v>100</v>
      </c>
      <c r="M331" s="140">
        <v>231861330</v>
      </c>
      <c r="N331" s="29"/>
      <c r="O331" s="29" t="s">
        <v>271</v>
      </c>
      <c r="P331" s="29"/>
      <c r="Q331" s="68" t="s">
        <v>226</v>
      </c>
      <c r="R331" s="68" t="s">
        <v>3079</v>
      </c>
      <c r="S331" s="68" t="s">
        <v>331</v>
      </c>
      <c r="T331" s="68" t="s">
        <v>24</v>
      </c>
      <c r="U331" s="68"/>
      <c r="V331" s="68"/>
      <c r="W331" s="155"/>
    </row>
    <row r="332" spans="2:23" s="123" customFormat="1" ht="17.25" customHeight="1">
      <c r="B332" s="68">
        <v>2026</v>
      </c>
      <c r="C332" s="69">
        <v>4</v>
      </c>
      <c r="D332" s="68" t="s">
        <v>15</v>
      </c>
      <c r="E332" s="68" t="s">
        <v>771</v>
      </c>
      <c r="F332" s="68" t="s">
        <v>110</v>
      </c>
      <c r="G332" s="68">
        <v>4014169301</v>
      </c>
      <c r="H332" s="68" t="s">
        <v>769</v>
      </c>
      <c r="I332" s="68" t="s">
        <v>1268</v>
      </c>
      <c r="J332" s="29" t="s">
        <v>274</v>
      </c>
      <c r="K332" s="29">
        <v>67</v>
      </c>
      <c r="L332" s="29" t="s">
        <v>119</v>
      </c>
      <c r="M332" s="140">
        <v>27051276</v>
      </c>
      <c r="N332" s="29"/>
      <c r="O332" s="29" t="s">
        <v>271</v>
      </c>
      <c r="P332" s="29"/>
      <c r="Q332" s="68" t="s">
        <v>226</v>
      </c>
      <c r="R332" s="68" t="s">
        <v>3079</v>
      </c>
      <c r="S332" s="68" t="s">
        <v>331</v>
      </c>
      <c r="T332" s="68" t="s">
        <v>24</v>
      </c>
      <c r="U332" s="68"/>
      <c r="V332" s="68"/>
      <c r="W332" s="155"/>
    </row>
    <row r="333" spans="2:23" s="123" customFormat="1" ht="17.25" customHeight="1">
      <c r="B333" s="68">
        <v>2026</v>
      </c>
      <c r="C333" s="69">
        <v>4</v>
      </c>
      <c r="D333" s="68" t="s">
        <v>15</v>
      </c>
      <c r="E333" s="68" t="s">
        <v>771</v>
      </c>
      <c r="F333" s="68" t="s">
        <v>110</v>
      </c>
      <c r="G333" s="68">
        <v>4111250101</v>
      </c>
      <c r="H333" s="68" t="s">
        <v>767</v>
      </c>
      <c r="I333" s="68" t="s">
        <v>770</v>
      </c>
      <c r="J333" s="29" t="s">
        <v>274</v>
      </c>
      <c r="K333" s="29">
        <v>1</v>
      </c>
      <c r="L333" s="29" t="s">
        <v>100</v>
      </c>
      <c r="M333" s="140">
        <v>19488674</v>
      </c>
      <c r="N333" s="29"/>
      <c r="O333" s="29" t="s">
        <v>271</v>
      </c>
      <c r="P333" s="29"/>
      <c r="Q333" s="68" t="s">
        <v>226</v>
      </c>
      <c r="R333" s="68" t="s">
        <v>3079</v>
      </c>
      <c r="S333" s="68" t="s">
        <v>331</v>
      </c>
      <c r="T333" s="68" t="s">
        <v>24</v>
      </c>
      <c r="U333" s="68"/>
      <c r="V333" s="68"/>
      <c r="W333" s="155"/>
    </row>
    <row r="334" spans="2:23" s="123" customFormat="1" ht="17.25" customHeight="1">
      <c r="B334" s="68">
        <v>2026</v>
      </c>
      <c r="C334" s="69">
        <v>4</v>
      </c>
      <c r="D334" s="68" t="s">
        <v>15</v>
      </c>
      <c r="E334" s="68" t="s">
        <v>771</v>
      </c>
      <c r="F334" s="68" t="s">
        <v>110</v>
      </c>
      <c r="G334" s="68">
        <v>4014178203</v>
      </c>
      <c r="H334" s="68" t="s">
        <v>728</v>
      </c>
      <c r="I334" s="68" t="s">
        <v>1269</v>
      </c>
      <c r="J334" s="29" t="s">
        <v>274</v>
      </c>
      <c r="K334" s="29">
        <v>251</v>
      </c>
      <c r="L334" s="29" t="s">
        <v>108</v>
      </c>
      <c r="M334" s="140">
        <v>35350769</v>
      </c>
      <c r="N334" s="29"/>
      <c r="O334" s="29" t="s">
        <v>271</v>
      </c>
      <c r="P334" s="29"/>
      <c r="Q334" s="68" t="s">
        <v>226</v>
      </c>
      <c r="R334" s="68" t="s">
        <v>3079</v>
      </c>
      <c r="S334" s="68" t="s">
        <v>331</v>
      </c>
      <c r="T334" s="68" t="s">
        <v>24</v>
      </c>
      <c r="U334" s="68"/>
      <c r="V334" s="106"/>
      <c r="W334" s="155"/>
    </row>
    <row r="335" spans="2:23" s="123" customFormat="1" ht="17.25" customHeight="1">
      <c r="B335" s="68">
        <v>2026</v>
      </c>
      <c r="C335" s="69">
        <v>4</v>
      </c>
      <c r="D335" s="68" t="s">
        <v>15</v>
      </c>
      <c r="E335" s="68" t="s">
        <v>771</v>
      </c>
      <c r="F335" s="68" t="s">
        <v>110</v>
      </c>
      <c r="G335" s="68">
        <v>4617160401</v>
      </c>
      <c r="H335" s="68" t="s">
        <v>1270</v>
      </c>
      <c r="I335" s="68"/>
      <c r="J335" s="29" t="s">
        <v>274</v>
      </c>
      <c r="K335" s="29">
        <v>1</v>
      </c>
      <c r="L335" s="29" t="s">
        <v>106</v>
      </c>
      <c r="M335" s="140">
        <v>14045438</v>
      </c>
      <c r="N335" s="29"/>
      <c r="O335" s="29" t="s">
        <v>271</v>
      </c>
      <c r="P335" s="29"/>
      <c r="Q335" s="68" t="s">
        <v>226</v>
      </c>
      <c r="R335" s="68" t="s">
        <v>3079</v>
      </c>
      <c r="S335" s="68" t="s">
        <v>331</v>
      </c>
      <c r="T335" s="68" t="s">
        <v>24</v>
      </c>
      <c r="U335" s="68"/>
      <c r="V335" s="68"/>
      <c r="W335" s="155"/>
    </row>
    <row r="336" spans="2:23" s="123" customFormat="1" ht="17.25" customHeight="1">
      <c r="B336" s="68">
        <v>2026</v>
      </c>
      <c r="C336" s="69">
        <v>4</v>
      </c>
      <c r="D336" s="68" t="s">
        <v>15</v>
      </c>
      <c r="E336" s="68" t="s">
        <v>771</v>
      </c>
      <c r="F336" s="68" t="s">
        <v>110</v>
      </c>
      <c r="G336" s="68">
        <v>4617162201</v>
      </c>
      <c r="H336" s="68" t="s">
        <v>105</v>
      </c>
      <c r="I336" s="68"/>
      <c r="J336" s="29" t="s">
        <v>353</v>
      </c>
      <c r="K336" s="29">
        <v>1</v>
      </c>
      <c r="L336" s="29" t="s">
        <v>285</v>
      </c>
      <c r="M336" s="140">
        <v>24443497</v>
      </c>
      <c r="N336" s="29"/>
      <c r="O336" s="29" t="s">
        <v>271</v>
      </c>
      <c r="P336" s="29"/>
      <c r="Q336" s="68" t="s">
        <v>226</v>
      </c>
      <c r="R336" s="68" t="s">
        <v>3079</v>
      </c>
      <c r="S336" s="68" t="s">
        <v>331</v>
      </c>
      <c r="T336" s="68" t="s">
        <v>24</v>
      </c>
      <c r="U336" s="68"/>
      <c r="V336" s="68"/>
      <c r="W336" s="155"/>
    </row>
    <row r="337" spans="2:23" s="123" customFormat="1" ht="17.25" customHeight="1">
      <c r="B337" s="68">
        <v>2026</v>
      </c>
      <c r="C337" s="69">
        <v>4</v>
      </c>
      <c r="D337" s="68" t="s">
        <v>15</v>
      </c>
      <c r="E337" s="68" t="s">
        <v>1358</v>
      </c>
      <c r="F337" s="68" t="s">
        <v>101</v>
      </c>
      <c r="G337" s="68">
        <v>4015150303</v>
      </c>
      <c r="H337" s="68" t="s">
        <v>352</v>
      </c>
      <c r="I337" s="68" t="s">
        <v>1359</v>
      </c>
      <c r="J337" s="29" t="s">
        <v>260</v>
      </c>
      <c r="K337" s="29">
        <v>2</v>
      </c>
      <c r="L337" s="29" t="s">
        <v>106</v>
      </c>
      <c r="M337" s="140">
        <v>480000000</v>
      </c>
      <c r="N337" s="29"/>
      <c r="O337" s="29"/>
      <c r="P337" s="29"/>
      <c r="Q337" s="68" t="s">
        <v>564</v>
      </c>
      <c r="R337" s="68" t="s">
        <v>3068</v>
      </c>
      <c r="S337" s="68" t="s">
        <v>3069</v>
      </c>
      <c r="T337" s="68"/>
      <c r="U337" s="68"/>
      <c r="V337" s="68"/>
      <c r="W337" s="155"/>
    </row>
    <row r="338" spans="2:23" s="123" customFormat="1" ht="17.25" customHeight="1">
      <c r="B338" s="68">
        <v>2026</v>
      </c>
      <c r="C338" s="68">
        <v>5</v>
      </c>
      <c r="D338" s="68" t="s">
        <v>15</v>
      </c>
      <c r="E338" s="68" t="s">
        <v>1358</v>
      </c>
      <c r="F338" s="68" t="s">
        <v>50</v>
      </c>
      <c r="G338" s="68">
        <v>2610111501</v>
      </c>
      <c r="H338" s="68" t="s">
        <v>1360</v>
      </c>
      <c r="I338" s="68" t="s">
        <v>1361</v>
      </c>
      <c r="J338" s="29" t="s">
        <v>37</v>
      </c>
      <c r="K338" s="29">
        <v>2</v>
      </c>
      <c r="L338" s="29" t="s">
        <v>106</v>
      </c>
      <c r="M338" s="140">
        <v>409000000</v>
      </c>
      <c r="N338" s="29"/>
      <c r="O338" s="29"/>
      <c r="P338" s="29"/>
      <c r="Q338" s="68" t="s">
        <v>564</v>
      </c>
      <c r="R338" s="68" t="s">
        <v>3068</v>
      </c>
      <c r="S338" s="68" t="s">
        <v>3069</v>
      </c>
      <c r="T338" s="68"/>
      <c r="U338" s="68"/>
      <c r="V338" s="68"/>
      <c r="W338" s="155"/>
    </row>
    <row r="339" spans="2:23" s="123" customFormat="1" ht="17.25" customHeight="1">
      <c r="B339" s="68">
        <v>2026</v>
      </c>
      <c r="C339" s="68">
        <v>4</v>
      </c>
      <c r="D339" s="68" t="s">
        <v>15</v>
      </c>
      <c r="E339" s="68" t="s">
        <v>1358</v>
      </c>
      <c r="F339" s="68" t="s">
        <v>110</v>
      </c>
      <c r="G339" s="68">
        <v>3912110301</v>
      </c>
      <c r="H339" s="68" t="s">
        <v>124</v>
      </c>
      <c r="I339" s="68"/>
      <c r="J339" s="29" t="s">
        <v>37</v>
      </c>
      <c r="K339" s="29">
        <v>25</v>
      </c>
      <c r="L339" s="29" t="s">
        <v>285</v>
      </c>
      <c r="M339" s="140">
        <v>760617000</v>
      </c>
      <c r="N339" s="29"/>
      <c r="O339" s="29"/>
      <c r="P339" s="29"/>
      <c r="Q339" s="68" t="s">
        <v>564</v>
      </c>
      <c r="R339" s="68" t="s">
        <v>3068</v>
      </c>
      <c r="S339" s="68" t="s">
        <v>3069</v>
      </c>
      <c r="T339" s="68"/>
      <c r="U339" s="68"/>
      <c r="V339" s="68"/>
      <c r="W339" s="155"/>
    </row>
    <row r="340" spans="2:23" s="143" customFormat="1" ht="17.25" customHeight="1">
      <c r="B340" s="56">
        <v>2026</v>
      </c>
      <c r="C340" s="69">
        <v>4</v>
      </c>
      <c r="D340" s="69" t="s">
        <v>14</v>
      </c>
      <c r="E340" s="69" t="s">
        <v>3083</v>
      </c>
      <c r="F340" s="69" t="s">
        <v>110</v>
      </c>
      <c r="G340" s="69">
        <v>3011150501</v>
      </c>
      <c r="H340" s="69" t="s">
        <v>102</v>
      </c>
      <c r="I340" s="69" t="s">
        <v>233</v>
      </c>
      <c r="J340" s="62" t="s">
        <v>17</v>
      </c>
      <c r="K340" s="62">
        <v>138</v>
      </c>
      <c r="L340" s="62" t="s">
        <v>286</v>
      </c>
      <c r="M340" s="150">
        <v>15152400</v>
      </c>
      <c r="N340" s="62"/>
      <c r="O340" s="62" t="s">
        <v>1997</v>
      </c>
      <c r="P340" s="62"/>
      <c r="Q340" s="56" t="s">
        <v>196</v>
      </c>
      <c r="R340" s="56" t="s">
        <v>1550</v>
      </c>
      <c r="S340" s="56" t="s">
        <v>649</v>
      </c>
      <c r="T340" s="69" t="s">
        <v>24</v>
      </c>
      <c r="U340" s="69"/>
      <c r="V340" s="69"/>
      <c r="W340" s="133"/>
    </row>
    <row r="341" spans="2:23" s="143" customFormat="1" ht="17.25" customHeight="1">
      <c r="B341" s="56">
        <v>2026</v>
      </c>
      <c r="C341" s="68">
        <v>4</v>
      </c>
      <c r="D341" s="68" t="s">
        <v>14</v>
      </c>
      <c r="E341" s="68" t="s">
        <v>3083</v>
      </c>
      <c r="F341" s="68" t="s">
        <v>110</v>
      </c>
      <c r="G341" s="68">
        <v>3011150501</v>
      </c>
      <c r="H341" s="68" t="s">
        <v>102</v>
      </c>
      <c r="I341" s="68" t="s">
        <v>234</v>
      </c>
      <c r="J341" s="29" t="s">
        <v>17</v>
      </c>
      <c r="K341" s="29">
        <v>266</v>
      </c>
      <c r="L341" s="29" t="s">
        <v>286</v>
      </c>
      <c r="M341" s="140">
        <v>32598300</v>
      </c>
      <c r="N341" s="29"/>
      <c r="O341" s="62" t="s">
        <v>1997</v>
      </c>
      <c r="P341" s="29"/>
      <c r="Q341" s="56" t="s">
        <v>196</v>
      </c>
      <c r="R341" s="67" t="s">
        <v>1550</v>
      </c>
      <c r="S341" s="67" t="s">
        <v>649</v>
      </c>
      <c r="T341" s="68" t="s">
        <v>24</v>
      </c>
      <c r="U341" s="68"/>
      <c r="V341" s="68"/>
      <c r="W341" s="133"/>
    </row>
    <row r="342" spans="2:23" s="143" customFormat="1" ht="17.25" customHeight="1">
      <c r="B342" s="56">
        <v>2026</v>
      </c>
      <c r="C342" s="68">
        <v>4</v>
      </c>
      <c r="D342" s="68" t="s">
        <v>14</v>
      </c>
      <c r="E342" s="68" t="s">
        <v>3083</v>
      </c>
      <c r="F342" s="68" t="s">
        <v>110</v>
      </c>
      <c r="G342" s="68">
        <v>3011159701</v>
      </c>
      <c r="H342" s="68" t="s">
        <v>132</v>
      </c>
      <c r="I342" s="68" t="s">
        <v>774</v>
      </c>
      <c r="J342" s="29" t="s">
        <v>16</v>
      </c>
      <c r="K342" s="29">
        <v>153</v>
      </c>
      <c r="L342" s="29" t="s">
        <v>286</v>
      </c>
      <c r="M342" s="140">
        <v>17611830</v>
      </c>
      <c r="N342" s="29"/>
      <c r="O342" s="62" t="s">
        <v>1997</v>
      </c>
      <c r="P342" s="29"/>
      <c r="Q342" s="56" t="s">
        <v>196</v>
      </c>
      <c r="R342" s="67" t="s">
        <v>1550</v>
      </c>
      <c r="S342" s="67" t="s">
        <v>649</v>
      </c>
      <c r="T342" s="68" t="s">
        <v>24</v>
      </c>
      <c r="U342" s="68"/>
      <c r="V342" s="68"/>
      <c r="W342" s="133"/>
    </row>
    <row r="343" spans="2:23" s="143" customFormat="1" ht="17.25" customHeight="1">
      <c r="B343" s="56">
        <v>2026</v>
      </c>
      <c r="C343" s="68">
        <v>6</v>
      </c>
      <c r="D343" s="68" t="s">
        <v>14</v>
      </c>
      <c r="E343" s="68" t="s">
        <v>3086</v>
      </c>
      <c r="F343" s="68" t="s">
        <v>110</v>
      </c>
      <c r="G343" s="68">
        <v>3010161901</v>
      </c>
      <c r="H343" s="68" t="s">
        <v>115</v>
      </c>
      <c r="I343" s="68" t="s">
        <v>721</v>
      </c>
      <c r="J343" s="29" t="s">
        <v>17</v>
      </c>
      <c r="K343" s="29">
        <v>18.984000000000002</v>
      </c>
      <c r="L343" s="29" t="s">
        <v>109</v>
      </c>
      <c r="M343" s="140">
        <v>15764124</v>
      </c>
      <c r="N343" s="29"/>
      <c r="O343" s="62" t="s">
        <v>1997</v>
      </c>
      <c r="P343" s="29"/>
      <c r="Q343" s="56" t="s">
        <v>196</v>
      </c>
      <c r="R343" s="67" t="s">
        <v>1550</v>
      </c>
      <c r="S343" s="67" t="s">
        <v>649</v>
      </c>
      <c r="T343" s="68" t="s">
        <v>24</v>
      </c>
      <c r="U343" s="68"/>
      <c r="V343" s="68"/>
      <c r="W343" s="133"/>
    </row>
    <row r="344" spans="2:23" s="143" customFormat="1" ht="17.25" customHeight="1">
      <c r="B344" s="56">
        <v>2026</v>
      </c>
      <c r="C344" s="68">
        <v>6</v>
      </c>
      <c r="D344" s="68" t="s">
        <v>14</v>
      </c>
      <c r="E344" s="68" t="s">
        <v>3086</v>
      </c>
      <c r="F344" s="68" t="s">
        <v>110</v>
      </c>
      <c r="G344" s="68">
        <v>3010161901</v>
      </c>
      <c r="H344" s="68" t="s">
        <v>115</v>
      </c>
      <c r="I344" s="68" t="s">
        <v>283</v>
      </c>
      <c r="J344" s="29" t="s">
        <v>17</v>
      </c>
      <c r="K344" s="29">
        <v>18.731999999999999</v>
      </c>
      <c r="L344" s="29" t="s">
        <v>109</v>
      </c>
      <c r="M344" s="140">
        <v>15412690</v>
      </c>
      <c r="N344" s="29"/>
      <c r="O344" s="62" t="s">
        <v>1997</v>
      </c>
      <c r="P344" s="29"/>
      <c r="Q344" s="56" t="s">
        <v>196</v>
      </c>
      <c r="R344" s="67" t="s">
        <v>1550</v>
      </c>
      <c r="S344" s="67" t="s">
        <v>649</v>
      </c>
      <c r="T344" s="68" t="s">
        <v>24</v>
      </c>
      <c r="U344" s="68"/>
      <c r="V344" s="68"/>
      <c r="W344" s="133"/>
    </row>
    <row r="345" spans="2:23" s="143" customFormat="1" ht="17.25" customHeight="1">
      <c r="B345" s="56">
        <v>2026</v>
      </c>
      <c r="C345" s="68">
        <v>6</v>
      </c>
      <c r="D345" s="68" t="s">
        <v>14</v>
      </c>
      <c r="E345" s="68" t="s">
        <v>3086</v>
      </c>
      <c r="F345" s="68" t="s">
        <v>110</v>
      </c>
      <c r="G345" s="68">
        <v>3011150501</v>
      </c>
      <c r="H345" s="68" t="s">
        <v>102</v>
      </c>
      <c r="I345" s="68" t="s">
        <v>233</v>
      </c>
      <c r="J345" s="29" t="s">
        <v>17</v>
      </c>
      <c r="K345" s="29">
        <v>110</v>
      </c>
      <c r="L345" s="29" t="s">
        <v>286</v>
      </c>
      <c r="M345" s="140">
        <v>12078000</v>
      </c>
      <c r="N345" s="29"/>
      <c r="O345" s="62" t="s">
        <v>1997</v>
      </c>
      <c r="P345" s="29"/>
      <c r="Q345" s="56" t="s">
        <v>196</v>
      </c>
      <c r="R345" s="67" t="s">
        <v>1550</v>
      </c>
      <c r="S345" s="67" t="s">
        <v>649</v>
      </c>
      <c r="T345" s="68" t="s">
        <v>24</v>
      </c>
      <c r="U345" s="68"/>
      <c r="V345" s="68"/>
      <c r="W345" s="133"/>
    </row>
    <row r="346" spans="2:23" s="143" customFormat="1" ht="17.25" customHeight="1">
      <c r="B346" s="56">
        <v>2026</v>
      </c>
      <c r="C346" s="68">
        <v>6</v>
      </c>
      <c r="D346" s="68" t="s">
        <v>14</v>
      </c>
      <c r="E346" s="68" t="s">
        <v>3086</v>
      </c>
      <c r="F346" s="68" t="s">
        <v>110</v>
      </c>
      <c r="G346" s="68">
        <v>3011150501</v>
      </c>
      <c r="H346" s="68" t="s">
        <v>102</v>
      </c>
      <c r="I346" s="68" t="s">
        <v>243</v>
      </c>
      <c r="J346" s="29" t="s">
        <v>17</v>
      </c>
      <c r="K346" s="29">
        <v>440</v>
      </c>
      <c r="L346" s="29" t="s">
        <v>286</v>
      </c>
      <c r="M346" s="140">
        <v>53922000</v>
      </c>
      <c r="N346" s="29"/>
      <c r="O346" s="62" t="s">
        <v>1997</v>
      </c>
      <c r="P346" s="29"/>
      <c r="Q346" s="56" t="s">
        <v>196</v>
      </c>
      <c r="R346" s="67" t="s">
        <v>1550</v>
      </c>
      <c r="S346" s="67" t="s">
        <v>649</v>
      </c>
      <c r="T346" s="68" t="s">
        <v>24</v>
      </c>
      <c r="U346" s="68"/>
      <c r="V346" s="68"/>
      <c r="W346" s="133"/>
    </row>
    <row r="347" spans="2:23" s="143" customFormat="1" ht="17.25" customHeight="1">
      <c r="B347" s="56">
        <v>2026</v>
      </c>
      <c r="C347" s="68">
        <v>6</v>
      </c>
      <c r="D347" s="68" t="s">
        <v>14</v>
      </c>
      <c r="E347" s="68" t="s">
        <v>3086</v>
      </c>
      <c r="F347" s="68" t="s">
        <v>110</v>
      </c>
      <c r="G347" s="68">
        <v>3011159701</v>
      </c>
      <c r="H347" s="68" t="s">
        <v>132</v>
      </c>
      <c r="I347" s="68" t="s">
        <v>3197</v>
      </c>
      <c r="J347" s="29" t="s">
        <v>16</v>
      </c>
      <c r="K347" s="29">
        <v>285</v>
      </c>
      <c r="L347" s="29" t="s">
        <v>286</v>
      </c>
      <c r="M347" s="140">
        <v>32963100</v>
      </c>
      <c r="N347" s="29"/>
      <c r="O347" s="62" t="s">
        <v>1997</v>
      </c>
      <c r="P347" s="29"/>
      <c r="Q347" s="56" t="s">
        <v>3093</v>
      </c>
      <c r="R347" s="67" t="s">
        <v>1550</v>
      </c>
      <c r="S347" s="67" t="s">
        <v>649</v>
      </c>
      <c r="T347" s="68" t="s">
        <v>24</v>
      </c>
      <c r="U347" s="68"/>
      <c r="V347" s="68"/>
      <c r="W347" s="133"/>
    </row>
    <row r="348" spans="2:23" s="143" customFormat="1" ht="17.25" customHeight="1">
      <c r="B348" s="56">
        <v>2026</v>
      </c>
      <c r="C348" s="68">
        <v>5</v>
      </c>
      <c r="D348" s="68" t="s">
        <v>14</v>
      </c>
      <c r="E348" s="68" t="s">
        <v>3198</v>
      </c>
      <c r="F348" s="68" t="s">
        <v>110</v>
      </c>
      <c r="G348" s="68">
        <v>3013150202</v>
      </c>
      <c r="H348" s="68" t="s">
        <v>3199</v>
      </c>
      <c r="I348" s="68" t="s">
        <v>3200</v>
      </c>
      <c r="J348" s="29" t="s">
        <v>16</v>
      </c>
      <c r="K348" s="29">
        <v>9104</v>
      </c>
      <c r="L348" s="29" t="s">
        <v>121</v>
      </c>
      <c r="M348" s="140">
        <v>218770000</v>
      </c>
      <c r="N348" s="29"/>
      <c r="O348" s="62" t="s">
        <v>1997</v>
      </c>
      <c r="P348" s="29"/>
      <c r="Q348" s="56" t="s">
        <v>196</v>
      </c>
      <c r="R348" s="67" t="s">
        <v>663</v>
      </c>
      <c r="S348" s="67" t="s">
        <v>3201</v>
      </c>
      <c r="T348" s="68" t="s">
        <v>24</v>
      </c>
      <c r="U348" s="68"/>
      <c r="V348" s="68"/>
      <c r="W348" s="133"/>
    </row>
    <row r="349" spans="2:23" s="143" customFormat="1" ht="17.25" customHeight="1">
      <c r="B349" s="56">
        <v>2026</v>
      </c>
      <c r="C349" s="68">
        <v>4</v>
      </c>
      <c r="D349" s="68" t="s">
        <v>14</v>
      </c>
      <c r="E349" s="68" t="s">
        <v>3202</v>
      </c>
      <c r="F349" s="68" t="s">
        <v>110</v>
      </c>
      <c r="G349" s="68">
        <v>3015200102</v>
      </c>
      <c r="H349" s="68" t="s">
        <v>729</v>
      </c>
      <c r="I349" s="68" t="s">
        <v>1271</v>
      </c>
      <c r="J349" s="29" t="s">
        <v>16</v>
      </c>
      <c r="K349" s="29">
        <v>90</v>
      </c>
      <c r="L349" s="29" t="s">
        <v>112</v>
      </c>
      <c r="M349" s="140">
        <v>14670000</v>
      </c>
      <c r="N349" s="29"/>
      <c r="O349" s="29" t="s">
        <v>1997</v>
      </c>
      <c r="P349" s="29"/>
      <c r="Q349" s="56" t="s">
        <v>424</v>
      </c>
      <c r="R349" s="67" t="s">
        <v>426</v>
      </c>
      <c r="S349" s="67" t="s">
        <v>3095</v>
      </c>
      <c r="T349" s="68" t="s">
        <v>24</v>
      </c>
      <c r="U349" s="68"/>
      <c r="V349" s="68" t="s">
        <v>79</v>
      </c>
      <c r="W349" s="133"/>
    </row>
    <row r="350" spans="2:23" s="143" customFormat="1" ht="17.25" customHeight="1">
      <c r="B350" s="56">
        <v>2026</v>
      </c>
      <c r="C350" s="68">
        <v>6</v>
      </c>
      <c r="D350" s="68" t="s">
        <v>14</v>
      </c>
      <c r="E350" s="68" t="s">
        <v>3203</v>
      </c>
      <c r="F350" s="68" t="s">
        <v>110</v>
      </c>
      <c r="G350" s="68">
        <v>3011150501</v>
      </c>
      <c r="H350" s="68" t="s">
        <v>102</v>
      </c>
      <c r="I350" s="68" t="s">
        <v>241</v>
      </c>
      <c r="J350" s="29" t="s">
        <v>1933</v>
      </c>
      <c r="K350" s="29">
        <v>751</v>
      </c>
      <c r="L350" s="29" t="s">
        <v>103</v>
      </c>
      <c r="M350" s="140">
        <v>83338470</v>
      </c>
      <c r="N350" s="29"/>
      <c r="O350" s="29" t="s">
        <v>1997</v>
      </c>
      <c r="P350" s="29"/>
      <c r="Q350" s="56" t="s">
        <v>424</v>
      </c>
      <c r="R350" s="67" t="s">
        <v>1197</v>
      </c>
      <c r="S350" s="67" t="s">
        <v>651</v>
      </c>
      <c r="T350" s="68" t="s">
        <v>24</v>
      </c>
      <c r="U350" s="68"/>
      <c r="V350" s="68"/>
      <c r="W350" s="133"/>
    </row>
    <row r="351" spans="2:23" s="143" customFormat="1" ht="17.25" customHeight="1">
      <c r="B351" s="56">
        <v>2026</v>
      </c>
      <c r="C351" s="68">
        <v>5</v>
      </c>
      <c r="D351" s="68" t="s">
        <v>14</v>
      </c>
      <c r="E351" s="68" t="s">
        <v>1409</v>
      </c>
      <c r="F351" s="68" t="s">
        <v>110</v>
      </c>
      <c r="G351" s="68">
        <v>4014178203</v>
      </c>
      <c r="H351" s="68" t="s">
        <v>113</v>
      </c>
      <c r="I351" s="68" t="s">
        <v>1242</v>
      </c>
      <c r="J351" s="29" t="s">
        <v>16</v>
      </c>
      <c r="K351" s="29">
        <v>304</v>
      </c>
      <c r="L351" s="29" t="s">
        <v>108</v>
      </c>
      <c r="M351" s="140">
        <v>14670790</v>
      </c>
      <c r="N351" s="29"/>
      <c r="O351" s="29" t="s">
        <v>1997</v>
      </c>
      <c r="P351" s="29"/>
      <c r="Q351" s="56" t="s">
        <v>424</v>
      </c>
      <c r="R351" s="67" t="s">
        <v>652</v>
      </c>
      <c r="S351" s="67" t="s">
        <v>299</v>
      </c>
      <c r="T351" s="68" t="s">
        <v>24</v>
      </c>
      <c r="U351" s="68"/>
      <c r="V351" s="68"/>
      <c r="W351" s="133"/>
    </row>
    <row r="352" spans="2:23" s="143" customFormat="1" ht="17.25" customHeight="1">
      <c r="B352" s="56">
        <v>2026</v>
      </c>
      <c r="C352" s="68">
        <v>4</v>
      </c>
      <c r="D352" s="68" t="s">
        <v>14</v>
      </c>
      <c r="E352" s="68" t="s">
        <v>1409</v>
      </c>
      <c r="F352" s="68" t="s">
        <v>110</v>
      </c>
      <c r="G352" s="68">
        <v>3011150501</v>
      </c>
      <c r="H352" s="68" t="s">
        <v>102</v>
      </c>
      <c r="I352" s="68" t="s">
        <v>239</v>
      </c>
      <c r="J352" s="29" t="s">
        <v>16</v>
      </c>
      <c r="K352" s="29">
        <v>453</v>
      </c>
      <c r="L352" s="29" t="s">
        <v>103</v>
      </c>
      <c r="M352" s="140">
        <v>52151050</v>
      </c>
      <c r="N352" s="29"/>
      <c r="O352" s="29" t="s">
        <v>1997</v>
      </c>
      <c r="P352" s="29"/>
      <c r="Q352" s="56" t="s">
        <v>424</v>
      </c>
      <c r="R352" s="67" t="s">
        <v>652</v>
      </c>
      <c r="S352" s="67" t="s">
        <v>299</v>
      </c>
      <c r="T352" s="68" t="s">
        <v>24</v>
      </c>
      <c r="U352" s="68"/>
      <c r="V352" s="68"/>
      <c r="W352" s="133"/>
    </row>
    <row r="353" spans="2:23" s="143" customFormat="1" ht="17.25" customHeight="1">
      <c r="B353" s="56">
        <v>2026</v>
      </c>
      <c r="C353" s="68">
        <v>4</v>
      </c>
      <c r="D353" s="68" t="s">
        <v>14</v>
      </c>
      <c r="E353" s="68" t="s">
        <v>1199</v>
      </c>
      <c r="F353" s="68" t="s">
        <v>110</v>
      </c>
      <c r="G353" s="68">
        <v>3011150501</v>
      </c>
      <c r="H353" s="68" t="s">
        <v>102</v>
      </c>
      <c r="I353" s="68" t="s">
        <v>702</v>
      </c>
      <c r="J353" s="29" t="s">
        <v>16</v>
      </c>
      <c r="K353" s="29">
        <v>541</v>
      </c>
      <c r="L353" s="29" t="s">
        <v>103</v>
      </c>
      <c r="M353" s="140">
        <v>60499413.333333336</v>
      </c>
      <c r="N353" s="29"/>
      <c r="O353" s="29" t="s">
        <v>1997</v>
      </c>
      <c r="P353" s="29"/>
      <c r="Q353" s="56" t="s">
        <v>201</v>
      </c>
      <c r="R353" s="67" t="s">
        <v>1200</v>
      </c>
      <c r="S353" s="67" t="s">
        <v>699</v>
      </c>
      <c r="T353" s="68" t="s">
        <v>24</v>
      </c>
      <c r="U353" s="68"/>
      <c r="V353" s="68"/>
      <c r="W353" s="133"/>
    </row>
    <row r="354" spans="2:23" s="143" customFormat="1" ht="17.25" customHeight="1">
      <c r="B354" s="56">
        <v>2026</v>
      </c>
      <c r="C354" s="68">
        <v>4</v>
      </c>
      <c r="D354" s="68" t="s">
        <v>14</v>
      </c>
      <c r="E354" s="68" t="s">
        <v>1199</v>
      </c>
      <c r="F354" s="68" t="s">
        <v>110</v>
      </c>
      <c r="G354" s="68">
        <v>4014178201</v>
      </c>
      <c r="H354" s="68" t="s">
        <v>800</v>
      </c>
      <c r="I354" s="68" t="s">
        <v>737</v>
      </c>
      <c r="J354" s="29" t="s">
        <v>16</v>
      </c>
      <c r="K354" s="29">
        <v>228</v>
      </c>
      <c r="L354" s="29" t="s">
        <v>108</v>
      </c>
      <c r="M354" s="140">
        <v>54036000</v>
      </c>
      <c r="N354" s="29"/>
      <c r="O354" s="62" t="s">
        <v>1997</v>
      </c>
      <c r="P354" s="29"/>
      <c r="Q354" s="67" t="s">
        <v>201</v>
      </c>
      <c r="R354" s="67" t="s">
        <v>1200</v>
      </c>
      <c r="S354" s="67" t="s">
        <v>699</v>
      </c>
      <c r="T354" s="68" t="s">
        <v>24</v>
      </c>
      <c r="U354" s="68"/>
      <c r="V354" s="68"/>
      <c r="W354" s="133"/>
    </row>
    <row r="355" spans="2:23" s="143" customFormat="1" ht="17.25" customHeight="1">
      <c r="B355" s="56">
        <v>2026</v>
      </c>
      <c r="C355" s="68">
        <v>6</v>
      </c>
      <c r="D355" s="68" t="s">
        <v>14</v>
      </c>
      <c r="E355" s="68" t="s">
        <v>1199</v>
      </c>
      <c r="F355" s="68" t="s">
        <v>110</v>
      </c>
      <c r="G355" s="68">
        <v>2410168501</v>
      </c>
      <c r="H355" s="68" t="s">
        <v>1273</v>
      </c>
      <c r="I355" s="68" t="s">
        <v>1274</v>
      </c>
      <c r="J355" s="29" t="s">
        <v>16</v>
      </c>
      <c r="K355" s="29">
        <v>11</v>
      </c>
      <c r="L355" s="29" t="s">
        <v>131</v>
      </c>
      <c r="M355" s="140">
        <v>13826667</v>
      </c>
      <c r="N355" s="29"/>
      <c r="O355" s="62" t="s">
        <v>1997</v>
      </c>
      <c r="P355" s="29"/>
      <c r="Q355" s="67" t="s">
        <v>201</v>
      </c>
      <c r="R355" s="67" t="s">
        <v>1200</v>
      </c>
      <c r="S355" s="67" t="s">
        <v>699</v>
      </c>
      <c r="T355" s="68" t="s">
        <v>24</v>
      </c>
      <c r="U355" s="68"/>
      <c r="V355" s="68"/>
      <c r="W355" s="133"/>
    </row>
    <row r="356" spans="2:23" s="143" customFormat="1" ht="17.25" customHeight="1">
      <c r="B356" s="56">
        <v>2026</v>
      </c>
      <c r="C356" s="68">
        <v>4</v>
      </c>
      <c r="D356" s="68" t="s">
        <v>14</v>
      </c>
      <c r="E356" s="68" t="s">
        <v>1198</v>
      </c>
      <c r="F356" s="68" t="s">
        <v>110</v>
      </c>
      <c r="G356" s="68">
        <v>4015150303</v>
      </c>
      <c r="H356" s="68" t="s">
        <v>1275</v>
      </c>
      <c r="I356" s="68" t="s">
        <v>1276</v>
      </c>
      <c r="J356" s="29" t="s">
        <v>260</v>
      </c>
      <c r="K356" s="29">
        <v>3</v>
      </c>
      <c r="L356" s="29" t="s">
        <v>106</v>
      </c>
      <c r="M356" s="140">
        <v>949500000</v>
      </c>
      <c r="N356" s="29"/>
      <c r="O356" s="62" t="s">
        <v>1997</v>
      </c>
      <c r="P356" s="29"/>
      <c r="Q356" s="67" t="s">
        <v>201</v>
      </c>
      <c r="R356" s="67" t="s">
        <v>95</v>
      </c>
      <c r="S356" s="67" t="s">
        <v>98</v>
      </c>
      <c r="T356" s="68" t="s">
        <v>24</v>
      </c>
      <c r="U356" s="68"/>
      <c r="V356" s="68"/>
      <c r="W356" s="133"/>
    </row>
    <row r="357" spans="2:23" s="143" customFormat="1" ht="17.25" customHeight="1">
      <c r="B357" s="56">
        <v>2026</v>
      </c>
      <c r="C357" s="68">
        <v>4</v>
      </c>
      <c r="D357" s="68" t="s">
        <v>14</v>
      </c>
      <c r="E357" s="68" t="s">
        <v>1198</v>
      </c>
      <c r="F357" s="68" t="s">
        <v>110</v>
      </c>
      <c r="G357" s="68">
        <v>2610111501</v>
      </c>
      <c r="H357" s="68" t="s">
        <v>735</v>
      </c>
      <c r="I357" s="68" t="s">
        <v>1277</v>
      </c>
      <c r="J357" s="29" t="s">
        <v>260</v>
      </c>
      <c r="K357" s="29">
        <v>3</v>
      </c>
      <c r="L357" s="29" t="s">
        <v>106</v>
      </c>
      <c r="M357" s="140">
        <v>690000000</v>
      </c>
      <c r="N357" s="29"/>
      <c r="O357" s="62" t="s">
        <v>1997</v>
      </c>
      <c r="P357" s="29"/>
      <c r="Q357" s="67" t="s">
        <v>201</v>
      </c>
      <c r="R357" s="67" t="s">
        <v>95</v>
      </c>
      <c r="S357" s="67" t="s">
        <v>98</v>
      </c>
      <c r="T357" s="68" t="s">
        <v>24</v>
      </c>
      <c r="U357" s="68"/>
      <c r="V357" s="68"/>
      <c r="W357" s="133"/>
    </row>
    <row r="358" spans="2:23" s="143" customFormat="1" ht="17.25" customHeight="1">
      <c r="B358" s="56">
        <v>2026</v>
      </c>
      <c r="C358" s="68">
        <v>4</v>
      </c>
      <c r="D358" s="68" t="s">
        <v>14</v>
      </c>
      <c r="E358" s="68" t="s">
        <v>1198</v>
      </c>
      <c r="F358" s="68" t="s">
        <v>110</v>
      </c>
      <c r="G358" s="68">
        <v>4014162001</v>
      </c>
      <c r="H358" s="68" t="s">
        <v>784</v>
      </c>
      <c r="I358" s="68" t="s">
        <v>1278</v>
      </c>
      <c r="J358" s="29" t="s">
        <v>260</v>
      </c>
      <c r="K358" s="29">
        <v>3</v>
      </c>
      <c r="L358" s="29" t="s">
        <v>106</v>
      </c>
      <c r="M358" s="140">
        <v>61704000</v>
      </c>
      <c r="N358" s="29"/>
      <c r="O358" s="62" t="s">
        <v>1997</v>
      </c>
      <c r="P358" s="29"/>
      <c r="Q358" s="67" t="s">
        <v>201</v>
      </c>
      <c r="R358" s="67" t="s">
        <v>95</v>
      </c>
      <c r="S358" s="67" t="s">
        <v>98</v>
      </c>
      <c r="T358" s="68" t="s">
        <v>24</v>
      </c>
      <c r="U358" s="68"/>
      <c r="V358" s="68"/>
      <c r="W358" s="133"/>
    </row>
    <row r="359" spans="2:23" s="143" customFormat="1" ht="17.25" customHeight="1">
      <c r="B359" s="56">
        <v>2026</v>
      </c>
      <c r="C359" s="68">
        <v>4</v>
      </c>
      <c r="D359" s="68" t="s">
        <v>14</v>
      </c>
      <c r="E359" s="68" t="s">
        <v>1198</v>
      </c>
      <c r="F359" s="68" t="s">
        <v>110</v>
      </c>
      <c r="G359" s="68">
        <v>4014168801</v>
      </c>
      <c r="H359" s="68" t="s">
        <v>369</v>
      </c>
      <c r="I359" s="68" t="s">
        <v>1278</v>
      </c>
      <c r="J359" s="29" t="s">
        <v>260</v>
      </c>
      <c r="K359" s="29">
        <v>3</v>
      </c>
      <c r="L359" s="29" t="s">
        <v>106</v>
      </c>
      <c r="M359" s="140">
        <v>47295000</v>
      </c>
      <c r="N359" s="29"/>
      <c r="O359" s="62" t="s">
        <v>1997</v>
      </c>
      <c r="P359" s="29"/>
      <c r="Q359" s="67" t="s">
        <v>201</v>
      </c>
      <c r="R359" s="67" t="s">
        <v>95</v>
      </c>
      <c r="S359" s="67" t="s">
        <v>98</v>
      </c>
      <c r="T359" s="68" t="s">
        <v>24</v>
      </c>
      <c r="U359" s="68"/>
      <c r="V359" s="68"/>
      <c r="W359" s="133"/>
    </row>
    <row r="360" spans="2:23" s="143" customFormat="1" ht="17.25" customHeight="1">
      <c r="B360" s="56">
        <v>2026</v>
      </c>
      <c r="C360" s="68">
        <v>4</v>
      </c>
      <c r="D360" s="68" t="s">
        <v>14</v>
      </c>
      <c r="E360" s="68" t="s">
        <v>1198</v>
      </c>
      <c r="F360" s="68" t="s">
        <v>110</v>
      </c>
      <c r="G360" s="68">
        <v>4014161501</v>
      </c>
      <c r="H360" s="68" t="s">
        <v>154</v>
      </c>
      <c r="I360" s="68" t="s">
        <v>1279</v>
      </c>
      <c r="J360" s="29" t="s">
        <v>260</v>
      </c>
      <c r="K360" s="29">
        <v>1</v>
      </c>
      <c r="L360" s="29" t="s">
        <v>106</v>
      </c>
      <c r="M360" s="140">
        <v>14398000</v>
      </c>
      <c r="N360" s="29"/>
      <c r="O360" s="62" t="s">
        <v>1997</v>
      </c>
      <c r="P360" s="29"/>
      <c r="Q360" s="67" t="s">
        <v>201</v>
      </c>
      <c r="R360" s="67" t="s">
        <v>95</v>
      </c>
      <c r="S360" s="67" t="s">
        <v>1280</v>
      </c>
      <c r="T360" s="68" t="s">
        <v>24</v>
      </c>
      <c r="U360" s="68"/>
      <c r="V360" s="68"/>
      <c r="W360" s="133"/>
    </row>
    <row r="361" spans="2:23" s="143" customFormat="1" ht="17.25" customHeight="1">
      <c r="B361" s="56">
        <v>2026</v>
      </c>
      <c r="C361" s="68">
        <v>4</v>
      </c>
      <c r="D361" s="68" t="s">
        <v>14</v>
      </c>
      <c r="E361" s="68" t="s">
        <v>1198</v>
      </c>
      <c r="F361" s="68" t="s">
        <v>110</v>
      </c>
      <c r="G361" s="68">
        <v>4014161501</v>
      </c>
      <c r="H361" s="68" t="s">
        <v>154</v>
      </c>
      <c r="I361" s="68" t="s">
        <v>1281</v>
      </c>
      <c r="J361" s="29" t="s">
        <v>260</v>
      </c>
      <c r="K361" s="29">
        <v>1</v>
      </c>
      <c r="L361" s="29" t="s">
        <v>106</v>
      </c>
      <c r="M361" s="140">
        <v>25528000</v>
      </c>
      <c r="N361" s="29"/>
      <c r="O361" s="62" t="s">
        <v>1997</v>
      </c>
      <c r="P361" s="29"/>
      <c r="Q361" s="67" t="s">
        <v>201</v>
      </c>
      <c r="R361" s="67" t="s">
        <v>95</v>
      </c>
      <c r="S361" s="67" t="s">
        <v>380</v>
      </c>
      <c r="T361" s="68" t="s">
        <v>24</v>
      </c>
      <c r="U361" s="68"/>
      <c r="V361" s="68"/>
      <c r="W361" s="133"/>
    </row>
    <row r="362" spans="2:23" s="143" customFormat="1" ht="17.25" customHeight="1">
      <c r="B362" s="56">
        <v>2026</v>
      </c>
      <c r="C362" s="68">
        <v>6</v>
      </c>
      <c r="D362" s="68" t="s">
        <v>14</v>
      </c>
      <c r="E362" s="68" t="s">
        <v>425</v>
      </c>
      <c r="F362" s="68" t="s">
        <v>52</v>
      </c>
      <c r="G362" s="68">
        <v>2611160101</v>
      </c>
      <c r="H362" s="68" t="s">
        <v>809</v>
      </c>
      <c r="I362" s="68" t="s">
        <v>748</v>
      </c>
      <c r="J362" s="29" t="s">
        <v>37</v>
      </c>
      <c r="K362" s="29">
        <v>1</v>
      </c>
      <c r="L362" s="29" t="s">
        <v>100</v>
      </c>
      <c r="M362" s="140">
        <v>16615000</v>
      </c>
      <c r="N362" s="29"/>
      <c r="O362" s="62"/>
      <c r="P362" s="29"/>
      <c r="Q362" s="67" t="s">
        <v>201</v>
      </c>
      <c r="R362" s="67" t="s">
        <v>1107</v>
      </c>
      <c r="S362" s="67" t="s">
        <v>1108</v>
      </c>
      <c r="T362" s="68" t="s">
        <v>24</v>
      </c>
      <c r="U362" s="68"/>
      <c r="V362" s="68"/>
      <c r="W362" s="133"/>
    </row>
    <row r="363" spans="2:23" s="143" customFormat="1" ht="17.25" customHeight="1">
      <c r="B363" s="56">
        <v>2026</v>
      </c>
      <c r="C363" s="68">
        <v>4</v>
      </c>
      <c r="D363" s="68" t="s">
        <v>15</v>
      </c>
      <c r="E363" s="68" t="s">
        <v>3204</v>
      </c>
      <c r="F363" s="68" t="s">
        <v>110</v>
      </c>
      <c r="G363" s="68">
        <v>3011150501</v>
      </c>
      <c r="H363" s="68" t="s">
        <v>102</v>
      </c>
      <c r="I363" s="68" t="s">
        <v>237</v>
      </c>
      <c r="J363" s="29"/>
      <c r="K363" s="29">
        <v>40</v>
      </c>
      <c r="L363" s="29" t="s">
        <v>103</v>
      </c>
      <c r="M363" s="140">
        <v>3855200</v>
      </c>
      <c r="N363" s="29"/>
      <c r="O363" s="62" t="s">
        <v>1997</v>
      </c>
      <c r="P363" s="29"/>
      <c r="Q363" s="67" t="s">
        <v>3280</v>
      </c>
      <c r="R363" s="67" t="s">
        <v>923</v>
      </c>
      <c r="S363" s="67" t="s">
        <v>924</v>
      </c>
      <c r="T363" s="68" t="s">
        <v>24</v>
      </c>
      <c r="U363" s="68"/>
      <c r="V363" s="68"/>
      <c r="W363" s="133"/>
    </row>
    <row r="364" spans="2:23" s="143" customFormat="1" ht="17.25" customHeight="1">
      <c r="B364" s="56">
        <v>2026</v>
      </c>
      <c r="C364" s="68">
        <v>4</v>
      </c>
      <c r="D364" s="68" t="s">
        <v>15</v>
      </c>
      <c r="E364" s="68" t="s">
        <v>3204</v>
      </c>
      <c r="F364" s="68" t="s">
        <v>110</v>
      </c>
      <c r="G364" s="68">
        <v>3011150501</v>
      </c>
      <c r="H364" s="68" t="s">
        <v>102</v>
      </c>
      <c r="I364" s="68" t="s">
        <v>702</v>
      </c>
      <c r="J364" s="29"/>
      <c r="K364" s="29">
        <v>114</v>
      </c>
      <c r="L364" s="29" t="s">
        <v>103</v>
      </c>
      <c r="M364" s="140">
        <v>11443320</v>
      </c>
      <c r="N364" s="29"/>
      <c r="O364" s="62" t="s">
        <v>1997</v>
      </c>
      <c r="P364" s="29"/>
      <c r="Q364" s="67" t="s">
        <v>3280</v>
      </c>
      <c r="R364" s="67" t="s">
        <v>923</v>
      </c>
      <c r="S364" s="67" t="s">
        <v>924</v>
      </c>
      <c r="T364" s="68" t="s">
        <v>24</v>
      </c>
      <c r="U364" s="68"/>
      <c r="V364" s="68"/>
      <c r="W364" s="133"/>
    </row>
    <row r="365" spans="2:23" s="143" customFormat="1" ht="17.25" customHeight="1">
      <c r="B365" s="56">
        <v>2026</v>
      </c>
      <c r="C365" s="68">
        <v>4</v>
      </c>
      <c r="D365" s="68" t="s">
        <v>15</v>
      </c>
      <c r="E365" s="68" t="s">
        <v>3204</v>
      </c>
      <c r="F365" s="68" t="s">
        <v>110</v>
      </c>
      <c r="G365" s="68">
        <v>3010320101</v>
      </c>
      <c r="H365" s="68" t="s">
        <v>160</v>
      </c>
      <c r="I365" s="68" t="s">
        <v>3205</v>
      </c>
      <c r="J365" s="29"/>
      <c r="K365" s="29">
        <v>6</v>
      </c>
      <c r="L365" s="29" t="s">
        <v>112</v>
      </c>
      <c r="M365" s="140">
        <v>603900</v>
      </c>
      <c r="N365" s="29"/>
      <c r="O365" s="62" t="s">
        <v>1997</v>
      </c>
      <c r="P365" s="29"/>
      <c r="Q365" s="67" t="s">
        <v>3280</v>
      </c>
      <c r="R365" s="67" t="s">
        <v>923</v>
      </c>
      <c r="S365" s="67" t="s">
        <v>924</v>
      </c>
      <c r="T365" s="68" t="s">
        <v>24</v>
      </c>
      <c r="U365" s="68"/>
      <c r="V365" s="68"/>
      <c r="W365" s="133"/>
    </row>
    <row r="366" spans="2:23" s="143" customFormat="1" ht="17.25" customHeight="1">
      <c r="B366" s="56">
        <v>2026</v>
      </c>
      <c r="C366" s="68">
        <v>4</v>
      </c>
      <c r="D366" s="68" t="s">
        <v>15</v>
      </c>
      <c r="E366" s="68" t="s">
        <v>3204</v>
      </c>
      <c r="F366" s="68" t="s">
        <v>110</v>
      </c>
      <c r="G366" s="68">
        <v>3010320101</v>
      </c>
      <c r="H366" s="68" t="s">
        <v>160</v>
      </c>
      <c r="I366" s="68" t="s">
        <v>3206</v>
      </c>
      <c r="J366" s="29"/>
      <c r="K366" s="29">
        <v>19</v>
      </c>
      <c r="L366" s="29" t="s">
        <v>112</v>
      </c>
      <c r="M366" s="140">
        <v>2979200</v>
      </c>
      <c r="N366" s="29"/>
      <c r="O366" s="62" t="s">
        <v>1997</v>
      </c>
      <c r="P366" s="29"/>
      <c r="Q366" s="67" t="s">
        <v>3280</v>
      </c>
      <c r="R366" s="67" t="s">
        <v>923</v>
      </c>
      <c r="S366" s="67" t="s">
        <v>924</v>
      </c>
      <c r="T366" s="68" t="s">
        <v>24</v>
      </c>
      <c r="U366" s="68"/>
      <c r="V366" s="68"/>
      <c r="W366" s="133"/>
    </row>
    <row r="367" spans="2:23" s="143" customFormat="1" ht="17.25" customHeight="1">
      <c r="B367" s="56">
        <v>2026</v>
      </c>
      <c r="C367" s="68">
        <v>4</v>
      </c>
      <c r="D367" s="68" t="s">
        <v>15</v>
      </c>
      <c r="E367" s="68" t="s">
        <v>3204</v>
      </c>
      <c r="F367" s="68" t="s">
        <v>110</v>
      </c>
      <c r="G367" s="68">
        <v>3010320101</v>
      </c>
      <c r="H367" s="68" t="s">
        <v>160</v>
      </c>
      <c r="I367" s="68" t="s">
        <v>3207</v>
      </c>
      <c r="J367" s="29"/>
      <c r="K367" s="29">
        <v>113</v>
      </c>
      <c r="L367" s="29" t="s">
        <v>112</v>
      </c>
      <c r="M367" s="140">
        <v>11614140</v>
      </c>
      <c r="N367" s="29"/>
      <c r="O367" s="62" t="s">
        <v>1997</v>
      </c>
      <c r="P367" s="29"/>
      <c r="Q367" s="67" t="s">
        <v>3280</v>
      </c>
      <c r="R367" s="67" t="s">
        <v>923</v>
      </c>
      <c r="S367" s="67" t="s">
        <v>924</v>
      </c>
      <c r="T367" s="68" t="s">
        <v>24</v>
      </c>
      <c r="U367" s="68"/>
      <c r="V367" s="68"/>
      <c r="W367" s="133"/>
    </row>
    <row r="368" spans="2:23" s="143" customFormat="1" ht="17.25" customHeight="1">
      <c r="B368" s="56">
        <v>2026</v>
      </c>
      <c r="C368" s="68">
        <v>4</v>
      </c>
      <c r="D368" s="68" t="s">
        <v>15</v>
      </c>
      <c r="E368" s="68" t="s">
        <v>3204</v>
      </c>
      <c r="F368" s="68" t="s">
        <v>110</v>
      </c>
      <c r="G368" s="68">
        <v>3010320101</v>
      </c>
      <c r="H368" s="68" t="s">
        <v>160</v>
      </c>
      <c r="I368" s="68" t="s">
        <v>3208</v>
      </c>
      <c r="J368" s="29"/>
      <c r="K368" s="29">
        <v>70</v>
      </c>
      <c r="L368" s="29" t="s">
        <v>112</v>
      </c>
      <c r="M368" s="140">
        <v>8462300</v>
      </c>
      <c r="N368" s="29"/>
      <c r="O368" s="62" t="s">
        <v>1997</v>
      </c>
      <c r="P368" s="29"/>
      <c r="Q368" s="67" t="s">
        <v>3280</v>
      </c>
      <c r="R368" s="67" t="s">
        <v>923</v>
      </c>
      <c r="S368" s="67" t="s">
        <v>924</v>
      </c>
      <c r="T368" s="68" t="s">
        <v>24</v>
      </c>
      <c r="U368" s="68"/>
      <c r="V368" s="68"/>
      <c r="W368" s="133"/>
    </row>
    <row r="369" spans="2:23" s="143" customFormat="1" ht="17.25" customHeight="1">
      <c r="B369" s="56">
        <v>2026</v>
      </c>
      <c r="C369" s="68">
        <v>4</v>
      </c>
      <c r="D369" s="68" t="s">
        <v>15</v>
      </c>
      <c r="E369" s="68" t="s">
        <v>3204</v>
      </c>
      <c r="F369" s="68" t="s">
        <v>110</v>
      </c>
      <c r="G369" s="68">
        <v>3010320101</v>
      </c>
      <c r="H369" s="68" t="s">
        <v>160</v>
      </c>
      <c r="I369" s="68" t="s">
        <v>3209</v>
      </c>
      <c r="J369" s="29"/>
      <c r="K369" s="29">
        <v>4</v>
      </c>
      <c r="L369" s="29" t="s">
        <v>112</v>
      </c>
      <c r="M369" s="140">
        <v>361440</v>
      </c>
      <c r="N369" s="29"/>
      <c r="O369" s="62" t="s">
        <v>1997</v>
      </c>
      <c r="P369" s="29"/>
      <c r="Q369" s="67" t="s">
        <v>3280</v>
      </c>
      <c r="R369" s="67" t="s">
        <v>923</v>
      </c>
      <c r="S369" s="67" t="s">
        <v>924</v>
      </c>
      <c r="T369" s="68" t="s">
        <v>24</v>
      </c>
      <c r="U369" s="68"/>
      <c r="V369" s="68"/>
      <c r="W369" s="133"/>
    </row>
    <row r="370" spans="2:23" s="143" customFormat="1" ht="17.25" customHeight="1">
      <c r="B370" s="56">
        <v>2026</v>
      </c>
      <c r="C370" s="68">
        <v>4</v>
      </c>
      <c r="D370" s="68" t="s">
        <v>15</v>
      </c>
      <c r="E370" s="68" t="s">
        <v>3204</v>
      </c>
      <c r="F370" s="68" t="s">
        <v>110</v>
      </c>
      <c r="G370" s="68">
        <v>3010320101</v>
      </c>
      <c r="H370" s="68" t="s">
        <v>3210</v>
      </c>
      <c r="I370" s="68" t="s">
        <v>3211</v>
      </c>
      <c r="J370" s="29"/>
      <c r="K370" s="29">
        <v>4</v>
      </c>
      <c r="L370" s="29" t="s">
        <v>112</v>
      </c>
      <c r="M370" s="140">
        <v>111960</v>
      </c>
      <c r="N370" s="29"/>
      <c r="O370" s="62" t="s">
        <v>1997</v>
      </c>
      <c r="P370" s="29"/>
      <c r="Q370" s="67" t="s">
        <v>3280</v>
      </c>
      <c r="R370" s="67" t="s">
        <v>923</v>
      </c>
      <c r="S370" s="67" t="s">
        <v>924</v>
      </c>
      <c r="T370" s="68" t="s">
        <v>24</v>
      </c>
      <c r="U370" s="68"/>
      <c r="V370" s="68"/>
      <c r="W370" s="133"/>
    </row>
    <row r="371" spans="2:23" s="143" customFormat="1" ht="17.25" customHeight="1">
      <c r="B371" s="56">
        <v>2026</v>
      </c>
      <c r="C371" s="69">
        <v>4</v>
      </c>
      <c r="D371" s="69" t="s">
        <v>15</v>
      </c>
      <c r="E371" s="69" t="s">
        <v>3204</v>
      </c>
      <c r="F371" s="69" t="s">
        <v>110</v>
      </c>
      <c r="G371" s="69">
        <v>3010320101</v>
      </c>
      <c r="H371" s="69" t="s">
        <v>3210</v>
      </c>
      <c r="I371" s="69" t="s">
        <v>3212</v>
      </c>
      <c r="J371" s="62"/>
      <c r="K371" s="62">
        <v>364</v>
      </c>
      <c r="L371" s="62" t="s">
        <v>112</v>
      </c>
      <c r="M371" s="150">
        <v>3523520</v>
      </c>
      <c r="N371" s="62"/>
      <c r="O371" s="62" t="s">
        <v>1997</v>
      </c>
      <c r="P371" s="62"/>
      <c r="Q371" s="67" t="s">
        <v>3280</v>
      </c>
      <c r="R371" s="56" t="s">
        <v>923</v>
      </c>
      <c r="S371" s="56" t="s">
        <v>924</v>
      </c>
      <c r="T371" s="69" t="s">
        <v>24</v>
      </c>
      <c r="U371" s="69"/>
      <c r="V371" s="69"/>
      <c r="W371" s="133"/>
    </row>
    <row r="372" spans="2:23" s="143" customFormat="1" ht="17.25" customHeight="1">
      <c r="B372" s="56">
        <v>2026</v>
      </c>
      <c r="C372" s="68">
        <v>4</v>
      </c>
      <c r="D372" s="68" t="s">
        <v>15</v>
      </c>
      <c r="E372" s="68" t="s">
        <v>3204</v>
      </c>
      <c r="F372" s="68" t="s">
        <v>110</v>
      </c>
      <c r="G372" s="68">
        <v>4017259801</v>
      </c>
      <c r="H372" s="68" t="s">
        <v>765</v>
      </c>
      <c r="I372" s="68" t="s">
        <v>3213</v>
      </c>
      <c r="J372" s="29"/>
      <c r="K372" s="29">
        <v>19</v>
      </c>
      <c r="L372" s="29" t="s">
        <v>117</v>
      </c>
      <c r="M372" s="140">
        <v>1164700</v>
      </c>
      <c r="N372" s="29" t="s">
        <v>1997</v>
      </c>
      <c r="O372" s="29"/>
      <c r="P372" s="29"/>
      <c r="Q372" s="67" t="s">
        <v>3280</v>
      </c>
      <c r="R372" s="67" t="s">
        <v>923</v>
      </c>
      <c r="S372" s="67" t="s">
        <v>924</v>
      </c>
      <c r="T372" s="68" t="s">
        <v>24</v>
      </c>
      <c r="U372" s="68"/>
      <c r="V372" s="68"/>
      <c r="W372" s="133"/>
    </row>
    <row r="373" spans="2:23" s="143" customFormat="1" ht="17.25" customHeight="1">
      <c r="B373" s="56">
        <v>2026</v>
      </c>
      <c r="C373" s="68">
        <v>4</v>
      </c>
      <c r="D373" s="68" t="s">
        <v>15</v>
      </c>
      <c r="E373" s="68" t="s">
        <v>3204</v>
      </c>
      <c r="F373" s="68" t="s">
        <v>110</v>
      </c>
      <c r="G373" s="68">
        <v>4017259801</v>
      </c>
      <c r="H373" s="68" t="s">
        <v>765</v>
      </c>
      <c r="I373" s="68" t="s">
        <v>3214</v>
      </c>
      <c r="J373" s="29"/>
      <c r="K373" s="29">
        <v>165</v>
      </c>
      <c r="L373" s="29" t="s">
        <v>117</v>
      </c>
      <c r="M373" s="140">
        <v>11550000</v>
      </c>
      <c r="N373" s="29" t="s">
        <v>1997</v>
      </c>
      <c r="O373" s="62"/>
      <c r="P373" s="29"/>
      <c r="Q373" s="67" t="s">
        <v>3280</v>
      </c>
      <c r="R373" s="67" t="s">
        <v>923</v>
      </c>
      <c r="S373" s="67" t="s">
        <v>924</v>
      </c>
      <c r="T373" s="68" t="s">
        <v>24</v>
      </c>
      <c r="U373" s="68"/>
      <c r="V373" s="68"/>
      <c r="W373" s="133"/>
    </row>
    <row r="374" spans="2:23" s="143" customFormat="1" ht="17.25" customHeight="1">
      <c r="B374" s="56">
        <v>2026</v>
      </c>
      <c r="C374" s="68">
        <v>4</v>
      </c>
      <c r="D374" s="68" t="s">
        <v>15</v>
      </c>
      <c r="E374" s="68" t="s">
        <v>3204</v>
      </c>
      <c r="F374" s="68" t="s">
        <v>110</v>
      </c>
      <c r="G374" s="68">
        <v>4017259801</v>
      </c>
      <c r="H374" s="68" t="s">
        <v>765</v>
      </c>
      <c r="I374" s="68" t="s">
        <v>3215</v>
      </c>
      <c r="J374" s="29"/>
      <c r="K374" s="29">
        <v>13</v>
      </c>
      <c r="L374" s="29" t="s">
        <v>117</v>
      </c>
      <c r="M374" s="140">
        <v>1095380</v>
      </c>
      <c r="N374" s="29" t="s">
        <v>1997</v>
      </c>
      <c r="O374" s="62"/>
      <c r="P374" s="29"/>
      <c r="Q374" s="67" t="s">
        <v>3280</v>
      </c>
      <c r="R374" s="67" t="s">
        <v>923</v>
      </c>
      <c r="S374" s="67" t="s">
        <v>924</v>
      </c>
      <c r="T374" s="68" t="s">
        <v>24</v>
      </c>
      <c r="U374" s="68"/>
      <c r="V374" s="68"/>
      <c r="W374" s="133"/>
    </row>
    <row r="375" spans="2:23" s="143" customFormat="1" ht="17.25" customHeight="1">
      <c r="B375" s="56">
        <v>2026</v>
      </c>
      <c r="C375" s="68">
        <v>4</v>
      </c>
      <c r="D375" s="68" t="s">
        <v>15</v>
      </c>
      <c r="E375" s="68" t="s">
        <v>3204</v>
      </c>
      <c r="F375" s="68" t="s">
        <v>110</v>
      </c>
      <c r="G375" s="68">
        <v>4017259801</v>
      </c>
      <c r="H375" s="68" t="s">
        <v>3216</v>
      </c>
      <c r="I375" s="68" t="s">
        <v>3217</v>
      </c>
      <c r="J375" s="29"/>
      <c r="K375" s="29">
        <v>3</v>
      </c>
      <c r="L375" s="29" t="s">
        <v>131</v>
      </c>
      <c r="M375" s="140">
        <v>51930</v>
      </c>
      <c r="N375" s="29" t="s">
        <v>1997</v>
      </c>
      <c r="O375" s="62"/>
      <c r="P375" s="29"/>
      <c r="Q375" s="67" t="s">
        <v>3280</v>
      </c>
      <c r="R375" s="67" t="s">
        <v>923</v>
      </c>
      <c r="S375" s="67" t="s">
        <v>924</v>
      </c>
      <c r="T375" s="68" t="s">
        <v>24</v>
      </c>
      <c r="U375" s="68"/>
      <c r="V375" s="68"/>
      <c r="W375" s="133"/>
    </row>
    <row r="376" spans="2:23" s="143" customFormat="1" ht="17.25" customHeight="1">
      <c r="B376" s="56">
        <v>2026</v>
      </c>
      <c r="C376" s="68">
        <v>4</v>
      </c>
      <c r="D376" s="68" t="s">
        <v>15</v>
      </c>
      <c r="E376" s="68" t="s">
        <v>3204</v>
      </c>
      <c r="F376" s="68" t="s">
        <v>110</v>
      </c>
      <c r="G376" s="68">
        <v>4017259801</v>
      </c>
      <c r="H376" s="68" t="s">
        <v>3216</v>
      </c>
      <c r="I376" s="68" t="s">
        <v>3218</v>
      </c>
      <c r="J376" s="29"/>
      <c r="K376" s="29">
        <v>17</v>
      </c>
      <c r="L376" s="29" t="s">
        <v>131</v>
      </c>
      <c r="M376" s="140">
        <v>350200</v>
      </c>
      <c r="N376" s="29" t="s">
        <v>1997</v>
      </c>
      <c r="O376" s="62"/>
      <c r="P376" s="29"/>
      <c r="Q376" s="67" t="s">
        <v>3280</v>
      </c>
      <c r="R376" s="67" t="s">
        <v>923</v>
      </c>
      <c r="S376" s="67" t="s">
        <v>924</v>
      </c>
      <c r="T376" s="68" t="s">
        <v>24</v>
      </c>
      <c r="U376" s="68"/>
      <c r="V376" s="68"/>
      <c r="W376" s="133"/>
    </row>
    <row r="377" spans="2:23" s="143" customFormat="1" ht="17.25" customHeight="1">
      <c r="B377" s="56">
        <v>2026</v>
      </c>
      <c r="C377" s="68">
        <v>5</v>
      </c>
      <c r="D377" s="68" t="s">
        <v>14</v>
      </c>
      <c r="E377" s="68" t="s">
        <v>1483</v>
      </c>
      <c r="F377" s="68" t="s">
        <v>110</v>
      </c>
      <c r="G377" s="68">
        <v>3011150501</v>
      </c>
      <c r="H377" s="68" t="s">
        <v>102</v>
      </c>
      <c r="I377" s="68" t="s">
        <v>234</v>
      </c>
      <c r="J377" s="29" t="s">
        <v>3219</v>
      </c>
      <c r="K377" s="29">
        <v>3646</v>
      </c>
      <c r="L377" s="29" t="s">
        <v>103</v>
      </c>
      <c r="M377" s="140">
        <v>481320000</v>
      </c>
      <c r="N377" s="29"/>
      <c r="O377" s="62" t="s">
        <v>1997</v>
      </c>
      <c r="P377" s="29"/>
      <c r="Q377" s="67" t="s">
        <v>222</v>
      </c>
      <c r="R377" s="67" t="s">
        <v>1220</v>
      </c>
      <c r="S377" s="67" t="s">
        <v>1221</v>
      </c>
      <c r="T377" s="68" t="s">
        <v>24</v>
      </c>
      <c r="U377" s="68"/>
      <c r="V377" s="68"/>
      <c r="W377" s="133"/>
    </row>
    <row r="378" spans="2:23" s="143" customFormat="1" ht="17.25" customHeight="1">
      <c r="B378" s="56">
        <v>2026</v>
      </c>
      <c r="C378" s="68">
        <v>5</v>
      </c>
      <c r="D378" s="68" t="s">
        <v>14</v>
      </c>
      <c r="E378" s="68" t="s">
        <v>1484</v>
      </c>
      <c r="F378" s="68" t="s">
        <v>110</v>
      </c>
      <c r="G378" s="68">
        <v>4014231201</v>
      </c>
      <c r="H378" s="68" t="s">
        <v>1485</v>
      </c>
      <c r="I378" s="68">
        <v>1000</v>
      </c>
      <c r="J378" s="29" t="s">
        <v>804</v>
      </c>
      <c r="K378" s="29">
        <v>3</v>
      </c>
      <c r="L378" s="29" t="s">
        <v>131</v>
      </c>
      <c r="M378" s="140">
        <v>18330000</v>
      </c>
      <c r="N378" s="29"/>
      <c r="O378" s="62" t="s">
        <v>1997</v>
      </c>
      <c r="P378" s="29"/>
      <c r="Q378" s="67" t="s">
        <v>658</v>
      </c>
      <c r="R378" s="67" t="s">
        <v>845</v>
      </c>
      <c r="S378" s="67" t="s">
        <v>659</v>
      </c>
      <c r="T378" s="68" t="s">
        <v>24</v>
      </c>
      <c r="U378" s="68"/>
      <c r="V378" s="68"/>
      <c r="W378" s="133"/>
    </row>
    <row r="379" spans="2:23" s="143" customFormat="1" ht="17.25" customHeight="1">
      <c r="B379" s="56">
        <v>2026</v>
      </c>
      <c r="C379" s="68">
        <v>4</v>
      </c>
      <c r="D379" s="68" t="s">
        <v>14</v>
      </c>
      <c r="E379" s="68" t="s">
        <v>1282</v>
      </c>
      <c r="F379" s="68" t="s">
        <v>52</v>
      </c>
      <c r="G379" s="68">
        <v>4412150501</v>
      </c>
      <c r="H379" s="68" t="s">
        <v>1283</v>
      </c>
      <c r="I379" s="68" t="s">
        <v>1284</v>
      </c>
      <c r="J379" s="29" t="s">
        <v>1285</v>
      </c>
      <c r="K379" s="29"/>
      <c r="L379" s="29" t="s">
        <v>279</v>
      </c>
      <c r="M379" s="140">
        <v>50000000</v>
      </c>
      <c r="N379" s="29"/>
      <c r="O379" s="62"/>
      <c r="P379" s="29"/>
      <c r="Q379" s="67" t="s">
        <v>906</v>
      </c>
      <c r="R379" s="67" t="s">
        <v>1286</v>
      </c>
      <c r="S379" s="67" t="s">
        <v>1287</v>
      </c>
      <c r="T379" s="68" t="s">
        <v>24</v>
      </c>
      <c r="U379" s="68"/>
      <c r="V379" s="68" t="s">
        <v>79</v>
      </c>
      <c r="W379" s="133"/>
    </row>
    <row r="380" spans="2:23" s="143" customFormat="1" ht="17.25" customHeight="1">
      <c r="B380" s="56">
        <v>2026</v>
      </c>
      <c r="C380" s="68">
        <v>4</v>
      </c>
      <c r="D380" s="68" t="s">
        <v>14</v>
      </c>
      <c r="E380" s="68" t="s">
        <v>3220</v>
      </c>
      <c r="F380" s="68" t="s">
        <v>52</v>
      </c>
      <c r="G380" s="68"/>
      <c r="H380" s="68" t="s">
        <v>3221</v>
      </c>
      <c r="I380" s="68"/>
      <c r="J380" s="29" t="s">
        <v>1285</v>
      </c>
      <c r="K380" s="29">
        <v>20</v>
      </c>
      <c r="L380" s="29" t="s">
        <v>280</v>
      </c>
      <c r="M380" s="140">
        <v>20000000</v>
      </c>
      <c r="N380" s="29"/>
      <c r="O380" s="62"/>
      <c r="P380" s="29"/>
      <c r="Q380" s="67" t="s">
        <v>906</v>
      </c>
      <c r="R380" s="67" t="s">
        <v>1286</v>
      </c>
      <c r="S380" s="67" t="s">
        <v>1287</v>
      </c>
      <c r="T380" s="68" t="s">
        <v>24</v>
      </c>
      <c r="U380" s="68"/>
      <c r="V380" s="68" t="s">
        <v>79</v>
      </c>
      <c r="W380" s="133"/>
    </row>
    <row r="381" spans="2:23" s="143" customFormat="1" ht="17.25" customHeight="1">
      <c r="B381" s="56">
        <v>2026</v>
      </c>
      <c r="C381" s="68">
        <v>6</v>
      </c>
      <c r="D381" s="68" t="s">
        <v>14</v>
      </c>
      <c r="E381" s="68" t="s">
        <v>1362</v>
      </c>
      <c r="F381" s="68" t="s">
        <v>52</v>
      </c>
      <c r="G381" s="68">
        <v>3912118901</v>
      </c>
      <c r="H381" s="68" t="s">
        <v>99</v>
      </c>
      <c r="I381" s="68"/>
      <c r="J381" s="29"/>
      <c r="K381" s="29">
        <v>2</v>
      </c>
      <c r="L381" s="29" t="s">
        <v>285</v>
      </c>
      <c r="M381" s="140">
        <v>120603000</v>
      </c>
      <c r="N381" s="29"/>
      <c r="O381" s="29"/>
      <c r="P381" s="29"/>
      <c r="Q381" s="68" t="s">
        <v>436</v>
      </c>
      <c r="R381" s="68" t="s">
        <v>1363</v>
      </c>
      <c r="S381" s="68" t="s">
        <v>1364</v>
      </c>
      <c r="T381" s="68" t="s">
        <v>24</v>
      </c>
      <c r="U381" s="68"/>
      <c r="V381" s="68"/>
      <c r="W381" s="133"/>
    </row>
    <row r="382" spans="2:23" s="143" customFormat="1" ht="17.25" customHeight="1">
      <c r="B382" s="56">
        <v>2026</v>
      </c>
      <c r="C382" s="68">
        <v>6</v>
      </c>
      <c r="D382" s="68" t="s">
        <v>15</v>
      </c>
      <c r="E382" s="68" t="s">
        <v>1365</v>
      </c>
      <c r="F382" s="68" t="s">
        <v>52</v>
      </c>
      <c r="G382" s="68">
        <v>3911210301</v>
      </c>
      <c r="H382" s="68" t="s">
        <v>124</v>
      </c>
      <c r="I382" s="68"/>
      <c r="J382" s="29"/>
      <c r="K382" s="29">
        <v>1</v>
      </c>
      <c r="L382" s="29" t="s">
        <v>285</v>
      </c>
      <c r="M382" s="140">
        <v>35099000</v>
      </c>
      <c r="N382" s="29"/>
      <c r="O382" s="29"/>
      <c r="P382" s="29"/>
      <c r="Q382" s="68" t="s">
        <v>436</v>
      </c>
      <c r="R382" s="68" t="s">
        <v>1363</v>
      </c>
      <c r="S382" s="68" t="s">
        <v>1364</v>
      </c>
      <c r="T382" s="68" t="s">
        <v>24</v>
      </c>
      <c r="U382" s="68"/>
      <c r="V382" s="68" t="s">
        <v>79</v>
      </c>
      <c r="W382" s="133"/>
    </row>
    <row r="383" spans="2:23" s="143" customFormat="1" ht="17.25" customHeight="1">
      <c r="B383" s="56">
        <v>2026</v>
      </c>
      <c r="C383" s="68">
        <v>6</v>
      </c>
      <c r="D383" s="68" t="s">
        <v>14</v>
      </c>
      <c r="E383" s="68" t="s">
        <v>1366</v>
      </c>
      <c r="F383" s="68" t="s">
        <v>52</v>
      </c>
      <c r="G383" s="68">
        <v>2610111501</v>
      </c>
      <c r="H383" s="68" t="s">
        <v>735</v>
      </c>
      <c r="I383" s="68"/>
      <c r="J383" s="29"/>
      <c r="K383" s="29">
        <v>1</v>
      </c>
      <c r="L383" s="29" t="s">
        <v>106</v>
      </c>
      <c r="M383" s="140">
        <v>16843000</v>
      </c>
      <c r="N383" s="29"/>
      <c r="O383" s="29"/>
      <c r="P383" s="29"/>
      <c r="Q383" s="68" t="s">
        <v>436</v>
      </c>
      <c r="R383" s="68" t="s">
        <v>1363</v>
      </c>
      <c r="S383" s="68" t="s">
        <v>1364</v>
      </c>
      <c r="T383" s="68" t="s">
        <v>24</v>
      </c>
      <c r="U383" s="68"/>
      <c r="V383" s="68" t="s">
        <v>79</v>
      </c>
      <c r="W383" s="133"/>
    </row>
    <row r="384" spans="2:23" s="143" customFormat="1" ht="17.25" customHeight="1">
      <c r="B384" s="56">
        <v>2026</v>
      </c>
      <c r="C384" s="68">
        <v>6</v>
      </c>
      <c r="D384" s="68" t="s">
        <v>15</v>
      </c>
      <c r="E384" s="68" t="s">
        <v>1367</v>
      </c>
      <c r="F384" s="68" t="s">
        <v>52</v>
      </c>
      <c r="G384" s="68">
        <v>3911210301</v>
      </c>
      <c r="H384" s="68" t="s">
        <v>124</v>
      </c>
      <c r="I384" s="68"/>
      <c r="J384" s="29"/>
      <c r="K384" s="29">
        <v>2</v>
      </c>
      <c r="L384" s="29" t="s">
        <v>285</v>
      </c>
      <c r="M384" s="140">
        <v>129767000</v>
      </c>
      <c r="N384" s="29"/>
      <c r="O384" s="29"/>
      <c r="P384" s="29"/>
      <c r="Q384" s="68" t="s">
        <v>436</v>
      </c>
      <c r="R384" s="68" t="s">
        <v>1363</v>
      </c>
      <c r="S384" s="68" t="s">
        <v>1364</v>
      </c>
      <c r="T384" s="68" t="s">
        <v>24</v>
      </c>
      <c r="U384" s="68"/>
      <c r="V384" s="68"/>
      <c r="W384" s="133"/>
    </row>
    <row r="385" spans="2:23" s="143" customFormat="1" ht="17.25" customHeight="1">
      <c r="B385" s="69">
        <v>2026</v>
      </c>
      <c r="C385" s="68">
        <v>4</v>
      </c>
      <c r="D385" s="68" t="s">
        <v>14</v>
      </c>
      <c r="E385" s="68" t="s">
        <v>1203</v>
      </c>
      <c r="F385" s="68" t="s">
        <v>110</v>
      </c>
      <c r="G385" s="68">
        <v>3010161901</v>
      </c>
      <c r="H385" s="68" t="s">
        <v>1984</v>
      </c>
      <c r="I385" s="68" t="s">
        <v>1410</v>
      </c>
      <c r="J385" s="29" t="s">
        <v>16</v>
      </c>
      <c r="K385" s="43">
        <v>50</v>
      </c>
      <c r="L385" s="29" t="s">
        <v>1411</v>
      </c>
      <c r="M385" s="140">
        <v>42819500</v>
      </c>
      <c r="N385" s="29"/>
      <c r="O385" s="62" t="s">
        <v>1997</v>
      </c>
      <c r="P385" s="29"/>
      <c r="Q385" s="68" t="s">
        <v>436</v>
      </c>
      <c r="R385" s="68" t="s">
        <v>437</v>
      </c>
      <c r="S385" s="68" t="s">
        <v>438</v>
      </c>
      <c r="T385" s="68" t="s">
        <v>24</v>
      </c>
      <c r="U385" s="68"/>
      <c r="V385" s="68"/>
      <c r="W385" s="133"/>
    </row>
    <row r="386" spans="2:23" s="143" customFormat="1" ht="17.25" customHeight="1">
      <c r="B386" s="69">
        <v>2026</v>
      </c>
      <c r="C386" s="68">
        <v>4</v>
      </c>
      <c r="D386" s="68" t="s">
        <v>14</v>
      </c>
      <c r="E386" s="68" t="s">
        <v>1464</v>
      </c>
      <c r="F386" s="68" t="s">
        <v>52</v>
      </c>
      <c r="G386" s="68">
        <v>4015151301</v>
      </c>
      <c r="H386" s="68" t="s">
        <v>145</v>
      </c>
      <c r="I386" s="68" t="s">
        <v>1465</v>
      </c>
      <c r="J386" s="29" t="s">
        <v>353</v>
      </c>
      <c r="K386" s="29">
        <v>1</v>
      </c>
      <c r="L386" s="29" t="s">
        <v>106</v>
      </c>
      <c r="M386" s="140">
        <v>45276000</v>
      </c>
      <c r="N386" s="41"/>
      <c r="O386" s="62"/>
      <c r="P386" s="41"/>
      <c r="Q386" s="68" t="s">
        <v>436</v>
      </c>
      <c r="R386" s="68" t="s">
        <v>1466</v>
      </c>
      <c r="S386" s="68" t="s">
        <v>1467</v>
      </c>
      <c r="T386" s="68" t="s">
        <v>24</v>
      </c>
      <c r="U386" s="68"/>
      <c r="V386" s="68"/>
      <c r="W386" s="133"/>
    </row>
    <row r="387" spans="2:23" s="143" customFormat="1" ht="17.25" customHeight="1">
      <c r="B387" s="69">
        <v>2026</v>
      </c>
      <c r="C387" s="68">
        <v>4</v>
      </c>
      <c r="D387" s="68" t="s">
        <v>14</v>
      </c>
      <c r="E387" s="68" t="s">
        <v>1468</v>
      </c>
      <c r="F387" s="68" t="s">
        <v>52</v>
      </c>
      <c r="G387" s="68">
        <v>4015151301</v>
      </c>
      <c r="H387" s="68" t="s">
        <v>145</v>
      </c>
      <c r="I387" s="68" t="s">
        <v>1469</v>
      </c>
      <c r="J387" s="29" t="s">
        <v>353</v>
      </c>
      <c r="K387" s="29">
        <v>1</v>
      </c>
      <c r="L387" s="29" t="s">
        <v>106</v>
      </c>
      <c r="M387" s="140">
        <v>38071000</v>
      </c>
      <c r="N387" s="41"/>
      <c r="O387" s="62"/>
      <c r="P387" s="29"/>
      <c r="Q387" s="68" t="s">
        <v>436</v>
      </c>
      <c r="R387" s="68" t="s">
        <v>1466</v>
      </c>
      <c r="S387" s="68" t="s">
        <v>1467</v>
      </c>
      <c r="T387" s="68" t="s">
        <v>24</v>
      </c>
      <c r="U387" s="68"/>
      <c r="V387" s="68"/>
      <c r="W387" s="133"/>
    </row>
    <row r="388" spans="2:23" s="143" customFormat="1" ht="17.25" customHeight="1">
      <c r="B388" s="69">
        <v>2026</v>
      </c>
      <c r="C388" s="68">
        <v>5</v>
      </c>
      <c r="D388" s="68" t="s">
        <v>14</v>
      </c>
      <c r="E388" s="68" t="s">
        <v>1203</v>
      </c>
      <c r="F388" s="68" t="s">
        <v>110</v>
      </c>
      <c r="G388" s="68">
        <v>3011150501</v>
      </c>
      <c r="H388" s="68" t="s">
        <v>102</v>
      </c>
      <c r="I388" s="68" t="s">
        <v>238</v>
      </c>
      <c r="J388" s="29" t="s">
        <v>16</v>
      </c>
      <c r="K388" s="43">
        <v>2020</v>
      </c>
      <c r="L388" s="29" t="s">
        <v>103</v>
      </c>
      <c r="M388" s="140">
        <v>165000000</v>
      </c>
      <c r="N388" s="29"/>
      <c r="O388" s="62" t="s">
        <v>271</v>
      </c>
      <c r="P388" s="29"/>
      <c r="Q388" s="68" t="s">
        <v>436</v>
      </c>
      <c r="R388" s="68" t="s">
        <v>437</v>
      </c>
      <c r="S388" s="68" t="s">
        <v>438</v>
      </c>
      <c r="T388" s="68" t="s">
        <v>24</v>
      </c>
      <c r="U388" s="68"/>
      <c r="V388" s="68"/>
      <c r="W388" s="133"/>
    </row>
    <row r="389" spans="2:23" s="143" customFormat="1" ht="17.25" customHeight="1">
      <c r="B389" s="69">
        <v>2026</v>
      </c>
      <c r="C389" s="68">
        <v>5</v>
      </c>
      <c r="D389" s="68" t="s">
        <v>14</v>
      </c>
      <c r="E389" s="68" t="s">
        <v>1468</v>
      </c>
      <c r="F389" s="68" t="s">
        <v>52</v>
      </c>
      <c r="G389" s="68">
        <v>4015157001</v>
      </c>
      <c r="H389" s="68" t="s">
        <v>1486</v>
      </c>
      <c r="I389" s="68" t="s">
        <v>1487</v>
      </c>
      <c r="J389" s="29" t="s">
        <v>353</v>
      </c>
      <c r="K389" s="29">
        <v>2</v>
      </c>
      <c r="L389" s="29" t="s">
        <v>106</v>
      </c>
      <c r="M389" s="140">
        <v>69234000</v>
      </c>
      <c r="N389" s="29"/>
      <c r="O389" s="29"/>
      <c r="P389" s="29"/>
      <c r="Q389" s="68" t="s">
        <v>436</v>
      </c>
      <c r="R389" s="68" t="s">
        <v>1466</v>
      </c>
      <c r="S389" s="68" t="s">
        <v>1467</v>
      </c>
      <c r="T389" s="68" t="s">
        <v>24</v>
      </c>
      <c r="U389" s="68"/>
      <c r="V389" s="68"/>
      <c r="W389" s="133"/>
    </row>
    <row r="390" spans="2:23" s="143" customFormat="1" ht="17.25" customHeight="1">
      <c r="B390" s="69">
        <v>2026</v>
      </c>
      <c r="C390" s="68">
        <v>5</v>
      </c>
      <c r="D390" s="68" t="s">
        <v>14</v>
      </c>
      <c r="E390" s="68" t="s">
        <v>1468</v>
      </c>
      <c r="F390" s="68" t="s">
        <v>52</v>
      </c>
      <c r="G390" s="68">
        <v>2610111501</v>
      </c>
      <c r="H390" s="68" t="s">
        <v>1488</v>
      </c>
      <c r="I390" s="68" t="s">
        <v>1489</v>
      </c>
      <c r="J390" s="29" t="s">
        <v>353</v>
      </c>
      <c r="K390" s="29">
        <v>2</v>
      </c>
      <c r="L390" s="29" t="s">
        <v>106</v>
      </c>
      <c r="M390" s="140">
        <v>16656200</v>
      </c>
      <c r="N390" s="29"/>
      <c r="O390" s="29"/>
      <c r="P390" s="29"/>
      <c r="Q390" s="68" t="s">
        <v>436</v>
      </c>
      <c r="R390" s="68" t="s">
        <v>1466</v>
      </c>
      <c r="S390" s="68" t="s">
        <v>1467</v>
      </c>
      <c r="T390" s="68" t="s">
        <v>24</v>
      </c>
      <c r="U390" s="68"/>
      <c r="V390" s="68"/>
      <c r="W390" s="133"/>
    </row>
    <row r="391" spans="2:23" s="143" customFormat="1" ht="17.25" customHeight="1">
      <c r="B391" s="69">
        <v>2026</v>
      </c>
      <c r="C391" s="68">
        <v>6</v>
      </c>
      <c r="D391" s="68" t="s">
        <v>14</v>
      </c>
      <c r="E391" s="68" t="s">
        <v>1464</v>
      </c>
      <c r="F391" s="68" t="s">
        <v>52</v>
      </c>
      <c r="G391" s="68">
        <v>4015150303</v>
      </c>
      <c r="H391" s="68" t="s">
        <v>870</v>
      </c>
      <c r="I391" s="68" t="s">
        <v>1505</v>
      </c>
      <c r="J391" s="68" t="s">
        <v>353</v>
      </c>
      <c r="K391" s="29">
        <v>2</v>
      </c>
      <c r="L391" s="68" t="s">
        <v>106</v>
      </c>
      <c r="M391" s="140">
        <v>57393600</v>
      </c>
      <c r="N391" s="68"/>
      <c r="O391" s="69"/>
      <c r="P391" s="68"/>
      <c r="Q391" s="68" t="s">
        <v>436</v>
      </c>
      <c r="R391" s="68" t="s">
        <v>1466</v>
      </c>
      <c r="S391" s="68" t="s">
        <v>1467</v>
      </c>
      <c r="T391" s="68" t="s">
        <v>24</v>
      </c>
      <c r="U391" s="68"/>
      <c r="V391" s="68"/>
      <c r="W391" s="133"/>
    </row>
    <row r="392" spans="2:23" s="143" customFormat="1" ht="17.25" customHeight="1">
      <c r="B392" s="56">
        <v>2026</v>
      </c>
      <c r="C392" s="68">
        <v>4</v>
      </c>
      <c r="D392" s="68" t="s">
        <v>14</v>
      </c>
      <c r="E392" s="68" t="s">
        <v>3222</v>
      </c>
      <c r="F392" s="68" t="s">
        <v>110</v>
      </c>
      <c r="G392" s="68">
        <v>3013170201</v>
      </c>
      <c r="H392" s="68" t="s">
        <v>742</v>
      </c>
      <c r="I392" s="68" t="s">
        <v>3223</v>
      </c>
      <c r="J392" s="29" t="s">
        <v>17</v>
      </c>
      <c r="K392" s="29">
        <v>175</v>
      </c>
      <c r="L392" s="29" t="s">
        <v>1960</v>
      </c>
      <c r="M392" s="140">
        <v>6737500</v>
      </c>
      <c r="N392" s="29"/>
      <c r="O392" s="62" t="s">
        <v>1997</v>
      </c>
      <c r="P392" s="29"/>
      <c r="Q392" s="67" t="s">
        <v>3224</v>
      </c>
      <c r="R392" s="67" t="s">
        <v>1553</v>
      </c>
      <c r="S392" s="67" t="s">
        <v>1554</v>
      </c>
      <c r="T392" s="68" t="s">
        <v>24</v>
      </c>
      <c r="U392" s="68"/>
      <c r="V392" s="68" t="s">
        <v>3225</v>
      </c>
      <c r="W392" s="133"/>
    </row>
    <row r="393" spans="2:23" s="143" customFormat="1" ht="17.25" customHeight="1">
      <c r="B393" s="56">
        <v>2026</v>
      </c>
      <c r="C393" s="68">
        <v>4</v>
      </c>
      <c r="D393" s="68" t="s">
        <v>14</v>
      </c>
      <c r="E393" s="68" t="s">
        <v>3222</v>
      </c>
      <c r="F393" s="68" t="s">
        <v>110</v>
      </c>
      <c r="G393" s="68">
        <v>3012999902</v>
      </c>
      <c r="H393" s="68" t="s">
        <v>3226</v>
      </c>
      <c r="I393" s="68" t="s">
        <v>3227</v>
      </c>
      <c r="J393" s="29" t="s">
        <v>16</v>
      </c>
      <c r="K393" s="29">
        <v>140</v>
      </c>
      <c r="L393" s="29" t="s">
        <v>1960</v>
      </c>
      <c r="M393" s="140">
        <v>11704000</v>
      </c>
      <c r="N393" s="29"/>
      <c r="O393" s="62" t="s">
        <v>1997</v>
      </c>
      <c r="P393" s="29"/>
      <c r="Q393" s="67" t="s">
        <v>3224</v>
      </c>
      <c r="R393" s="67" t="s">
        <v>1553</v>
      </c>
      <c r="S393" s="67" t="s">
        <v>1554</v>
      </c>
      <c r="T393" s="68" t="s">
        <v>24</v>
      </c>
      <c r="U393" s="68"/>
      <c r="V393" s="68" t="s">
        <v>3225</v>
      </c>
      <c r="W393" s="133"/>
    </row>
    <row r="394" spans="2:23" s="143" customFormat="1" ht="17.25" customHeight="1">
      <c r="B394" s="56">
        <v>2026</v>
      </c>
      <c r="C394" s="68">
        <v>4</v>
      </c>
      <c r="D394" s="68" t="s">
        <v>14</v>
      </c>
      <c r="E394" s="68" t="s">
        <v>3222</v>
      </c>
      <c r="F394" s="68" t="s">
        <v>110</v>
      </c>
      <c r="G394" s="68">
        <v>5212150301</v>
      </c>
      <c r="H394" s="68" t="s">
        <v>3228</v>
      </c>
      <c r="I394" s="68"/>
      <c r="J394" s="29" t="s">
        <v>64</v>
      </c>
      <c r="K394" s="29">
        <v>30</v>
      </c>
      <c r="L394" s="29" t="s">
        <v>119</v>
      </c>
      <c r="M394" s="140">
        <v>852000</v>
      </c>
      <c r="N394" s="29"/>
      <c r="O394" s="62" t="s">
        <v>1997</v>
      </c>
      <c r="P394" s="29"/>
      <c r="Q394" s="67" t="s">
        <v>3224</v>
      </c>
      <c r="R394" s="67" t="s">
        <v>1553</v>
      </c>
      <c r="S394" s="67" t="s">
        <v>1554</v>
      </c>
      <c r="T394" s="68" t="s">
        <v>24</v>
      </c>
      <c r="U394" s="68"/>
      <c r="V394" s="68" t="s">
        <v>3225</v>
      </c>
      <c r="W394" s="133"/>
    </row>
    <row r="395" spans="2:23" s="143" customFormat="1" ht="17.25" customHeight="1">
      <c r="B395" s="56">
        <v>2026</v>
      </c>
      <c r="C395" s="68">
        <v>4</v>
      </c>
      <c r="D395" s="68" t="s">
        <v>14</v>
      </c>
      <c r="E395" s="68" t="s">
        <v>3222</v>
      </c>
      <c r="F395" s="68" t="s">
        <v>110</v>
      </c>
      <c r="G395" s="68">
        <v>5610151901</v>
      </c>
      <c r="H395" s="68" t="s">
        <v>3229</v>
      </c>
      <c r="I395" s="68"/>
      <c r="J395" s="29" t="s">
        <v>64</v>
      </c>
      <c r="K395" s="29">
        <v>30</v>
      </c>
      <c r="L395" s="29" t="s">
        <v>119</v>
      </c>
      <c r="M395" s="140">
        <v>2256000</v>
      </c>
      <c r="N395" s="29"/>
      <c r="O395" s="62" t="s">
        <v>1997</v>
      </c>
      <c r="P395" s="29"/>
      <c r="Q395" s="67" t="s">
        <v>3224</v>
      </c>
      <c r="R395" s="67" t="s">
        <v>1553</v>
      </c>
      <c r="S395" s="67" t="s">
        <v>1554</v>
      </c>
      <c r="T395" s="68" t="s">
        <v>24</v>
      </c>
      <c r="U395" s="68"/>
      <c r="V395" s="68" t="s">
        <v>3225</v>
      </c>
      <c r="W395" s="133"/>
    </row>
    <row r="396" spans="2:23" s="143" customFormat="1" ht="17.25" customHeight="1">
      <c r="B396" s="56">
        <v>2026</v>
      </c>
      <c r="C396" s="68">
        <v>4</v>
      </c>
      <c r="D396" s="68" t="s">
        <v>14</v>
      </c>
      <c r="E396" s="68" t="s">
        <v>3222</v>
      </c>
      <c r="F396" s="68" t="s">
        <v>110</v>
      </c>
      <c r="G396" s="68">
        <v>5212150301</v>
      </c>
      <c r="H396" s="68" t="s">
        <v>3230</v>
      </c>
      <c r="I396" s="68"/>
      <c r="J396" s="29" t="s">
        <v>64</v>
      </c>
      <c r="K396" s="29">
        <v>30</v>
      </c>
      <c r="L396" s="29" t="s">
        <v>119</v>
      </c>
      <c r="M396" s="140">
        <v>747000</v>
      </c>
      <c r="N396" s="29"/>
      <c r="O396" s="62" t="s">
        <v>1997</v>
      </c>
      <c r="P396" s="29"/>
      <c r="Q396" s="67" t="s">
        <v>3224</v>
      </c>
      <c r="R396" s="67" t="s">
        <v>1553</v>
      </c>
      <c r="S396" s="67" t="s">
        <v>1554</v>
      </c>
      <c r="T396" s="68" t="s">
        <v>24</v>
      </c>
      <c r="U396" s="68"/>
      <c r="V396" s="68" t="s">
        <v>3225</v>
      </c>
      <c r="W396" s="133"/>
    </row>
    <row r="397" spans="2:23" s="143" customFormat="1" ht="17.25" customHeight="1">
      <c r="B397" s="56">
        <v>2026</v>
      </c>
      <c r="C397" s="68">
        <v>4</v>
      </c>
      <c r="D397" s="68" t="s">
        <v>14</v>
      </c>
      <c r="E397" s="68" t="s">
        <v>3222</v>
      </c>
      <c r="F397" s="68" t="s">
        <v>110</v>
      </c>
      <c r="G397" s="68">
        <v>5610150201</v>
      </c>
      <c r="H397" s="68" t="s">
        <v>3231</v>
      </c>
      <c r="I397" s="68"/>
      <c r="J397" s="29" t="s">
        <v>64</v>
      </c>
      <c r="K397" s="29">
        <v>30</v>
      </c>
      <c r="L397" s="29" t="s">
        <v>119</v>
      </c>
      <c r="M397" s="140">
        <v>2440000</v>
      </c>
      <c r="N397" s="29"/>
      <c r="O397" s="62" t="s">
        <v>1997</v>
      </c>
      <c r="P397" s="29"/>
      <c r="Q397" s="67" t="s">
        <v>3224</v>
      </c>
      <c r="R397" s="67" t="s">
        <v>1553</v>
      </c>
      <c r="S397" s="67" t="s">
        <v>1554</v>
      </c>
      <c r="T397" s="68" t="s">
        <v>24</v>
      </c>
      <c r="U397" s="68"/>
      <c r="V397" s="68" t="s">
        <v>3225</v>
      </c>
      <c r="W397" s="133"/>
    </row>
    <row r="398" spans="2:23" s="143" customFormat="1" ht="17.25" customHeight="1">
      <c r="B398" s="56">
        <v>2026</v>
      </c>
      <c r="C398" s="68">
        <v>4</v>
      </c>
      <c r="D398" s="68" t="s">
        <v>14</v>
      </c>
      <c r="E398" s="68" t="s">
        <v>3222</v>
      </c>
      <c r="F398" s="68" t="s">
        <v>110</v>
      </c>
      <c r="G398" s="68">
        <v>5212150501</v>
      </c>
      <c r="H398" s="68" t="s">
        <v>3232</v>
      </c>
      <c r="I398" s="68"/>
      <c r="J398" s="29" t="s">
        <v>64</v>
      </c>
      <c r="K398" s="29">
        <v>30</v>
      </c>
      <c r="L398" s="29" t="s">
        <v>119</v>
      </c>
      <c r="M398" s="140">
        <v>225000</v>
      </c>
      <c r="N398" s="29"/>
      <c r="O398" s="62" t="s">
        <v>1997</v>
      </c>
      <c r="P398" s="29"/>
      <c r="Q398" s="67" t="s">
        <v>3224</v>
      </c>
      <c r="R398" s="67" t="s">
        <v>1553</v>
      </c>
      <c r="S398" s="67" t="s">
        <v>1554</v>
      </c>
      <c r="T398" s="68" t="s">
        <v>24</v>
      </c>
      <c r="U398" s="68"/>
      <c r="V398" s="68" t="s">
        <v>3225</v>
      </c>
      <c r="W398" s="133"/>
    </row>
    <row r="399" spans="2:23" s="143" customFormat="1" ht="17.25" customHeight="1">
      <c r="B399" s="56">
        <v>2026</v>
      </c>
      <c r="C399" s="68">
        <v>4</v>
      </c>
      <c r="D399" s="68" t="s">
        <v>14</v>
      </c>
      <c r="E399" s="68" t="s">
        <v>3222</v>
      </c>
      <c r="F399" s="68" t="s">
        <v>110</v>
      </c>
      <c r="G399" s="68">
        <v>5212150301</v>
      </c>
      <c r="H399" s="68" t="s">
        <v>3233</v>
      </c>
      <c r="I399" s="68"/>
      <c r="J399" s="29" t="s">
        <v>64</v>
      </c>
      <c r="K399" s="29">
        <v>30</v>
      </c>
      <c r="L399" s="29" t="s">
        <v>119</v>
      </c>
      <c r="M399" s="140">
        <v>483000</v>
      </c>
      <c r="N399" s="29"/>
      <c r="O399" s="62" t="s">
        <v>1997</v>
      </c>
      <c r="P399" s="29"/>
      <c r="Q399" s="67" t="s">
        <v>3224</v>
      </c>
      <c r="R399" s="67" t="s">
        <v>1553</v>
      </c>
      <c r="S399" s="67" t="s">
        <v>1554</v>
      </c>
      <c r="T399" s="68" t="s">
        <v>24</v>
      </c>
      <c r="U399" s="68"/>
      <c r="V399" s="68" t="s">
        <v>3225</v>
      </c>
      <c r="W399" s="133"/>
    </row>
    <row r="400" spans="2:23" s="143" customFormat="1" ht="17.25" customHeight="1">
      <c r="B400" s="56">
        <v>2026</v>
      </c>
      <c r="C400" s="68">
        <v>4</v>
      </c>
      <c r="D400" s="68" t="s">
        <v>14</v>
      </c>
      <c r="E400" s="68" t="s">
        <v>3222</v>
      </c>
      <c r="F400" s="68" t="s">
        <v>110</v>
      </c>
      <c r="G400" s="68">
        <v>5212150301</v>
      </c>
      <c r="H400" s="68" t="s">
        <v>3234</v>
      </c>
      <c r="I400" s="68"/>
      <c r="J400" s="29" t="s">
        <v>64</v>
      </c>
      <c r="K400" s="29">
        <v>30</v>
      </c>
      <c r="L400" s="29" t="s">
        <v>119</v>
      </c>
      <c r="M400" s="140">
        <v>135000</v>
      </c>
      <c r="N400" s="29"/>
      <c r="O400" s="62" t="s">
        <v>1997</v>
      </c>
      <c r="P400" s="29"/>
      <c r="Q400" s="67" t="s">
        <v>3224</v>
      </c>
      <c r="R400" s="67" t="s">
        <v>1553</v>
      </c>
      <c r="S400" s="67" t="s">
        <v>1554</v>
      </c>
      <c r="T400" s="68" t="s">
        <v>24</v>
      </c>
      <c r="U400" s="68"/>
      <c r="V400" s="68" t="s">
        <v>3225</v>
      </c>
      <c r="W400" s="133"/>
    </row>
    <row r="401" spans="2:23" s="143" customFormat="1" ht="17.25" customHeight="1">
      <c r="B401" s="56">
        <v>2026</v>
      </c>
      <c r="C401" s="68">
        <v>4</v>
      </c>
      <c r="D401" s="68" t="s">
        <v>14</v>
      </c>
      <c r="E401" s="68" t="s">
        <v>3222</v>
      </c>
      <c r="F401" s="68" t="s">
        <v>110</v>
      </c>
      <c r="G401" s="68">
        <v>5212151201</v>
      </c>
      <c r="H401" s="68" t="s">
        <v>3235</v>
      </c>
      <c r="I401" s="68"/>
      <c r="J401" s="29" t="s">
        <v>64</v>
      </c>
      <c r="K401" s="29">
        <v>30</v>
      </c>
      <c r="L401" s="29" t="s">
        <v>119</v>
      </c>
      <c r="M401" s="140">
        <v>123000</v>
      </c>
      <c r="N401" s="29"/>
      <c r="O401" s="62" t="s">
        <v>1997</v>
      </c>
      <c r="P401" s="29"/>
      <c r="Q401" s="67" t="s">
        <v>3224</v>
      </c>
      <c r="R401" s="67" t="s">
        <v>1553</v>
      </c>
      <c r="S401" s="67" t="s">
        <v>1554</v>
      </c>
      <c r="T401" s="68" t="s">
        <v>24</v>
      </c>
      <c r="U401" s="68"/>
      <c r="V401" s="68" t="s">
        <v>3225</v>
      </c>
      <c r="W401" s="133"/>
    </row>
    <row r="402" spans="2:23" s="143" customFormat="1" ht="17.25" customHeight="1">
      <c r="B402" s="56">
        <v>2026</v>
      </c>
      <c r="C402" s="68">
        <v>4</v>
      </c>
      <c r="D402" s="68" t="s">
        <v>14</v>
      </c>
      <c r="E402" s="68" t="s">
        <v>3222</v>
      </c>
      <c r="F402" s="68" t="s">
        <v>110</v>
      </c>
      <c r="G402" s="68">
        <v>2413150101</v>
      </c>
      <c r="H402" s="68" t="s">
        <v>3236</v>
      </c>
      <c r="I402" s="68"/>
      <c r="J402" s="29" t="s">
        <v>64</v>
      </c>
      <c r="K402" s="29">
        <v>6</v>
      </c>
      <c r="L402" s="29" t="s">
        <v>119</v>
      </c>
      <c r="M402" s="140">
        <v>2880000</v>
      </c>
      <c r="N402" s="29"/>
      <c r="O402" s="62" t="s">
        <v>1997</v>
      </c>
      <c r="P402" s="29"/>
      <c r="Q402" s="67" t="s">
        <v>3224</v>
      </c>
      <c r="R402" s="67" t="s">
        <v>1553</v>
      </c>
      <c r="S402" s="67" t="s">
        <v>1554</v>
      </c>
      <c r="T402" s="68" t="s">
        <v>24</v>
      </c>
      <c r="U402" s="68"/>
      <c r="V402" s="68" t="s">
        <v>3225</v>
      </c>
      <c r="W402" s="133"/>
    </row>
    <row r="403" spans="2:23" s="143" customFormat="1" ht="17.25" customHeight="1">
      <c r="B403" s="56">
        <v>2026</v>
      </c>
      <c r="C403" s="68">
        <v>4</v>
      </c>
      <c r="D403" s="68" t="s">
        <v>14</v>
      </c>
      <c r="E403" s="68" t="s">
        <v>3222</v>
      </c>
      <c r="F403" s="68" t="s">
        <v>110</v>
      </c>
      <c r="G403" s="68">
        <v>5212150201</v>
      </c>
      <c r="H403" s="68" t="s">
        <v>3237</v>
      </c>
      <c r="I403" s="68"/>
      <c r="J403" s="29" t="s">
        <v>64</v>
      </c>
      <c r="K403" s="29">
        <v>30</v>
      </c>
      <c r="L403" s="29" t="s">
        <v>119</v>
      </c>
      <c r="M403" s="140">
        <v>1176000</v>
      </c>
      <c r="N403" s="29"/>
      <c r="O403" s="62" t="s">
        <v>1997</v>
      </c>
      <c r="P403" s="29"/>
      <c r="Q403" s="67" t="s">
        <v>3224</v>
      </c>
      <c r="R403" s="67" t="s">
        <v>1553</v>
      </c>
      <c r="S403" s="67" t="s">
        <v>1554</v>
      </c>
      <c r="T403" s="68" t="s">
        <v>24</v>
      </c>
      <c r="U403" s="68"/>
      <c r="V403" s="68" t="s">
        <v>3225</v>
      </c>
      <c r="W403" s="133"/>
    </row>
    <row r="404" spans="2:23" s="143" customFormat="1" ht="17.25" customHeight="1">
      <c r="B404" s="56">
        <v>2026</v>
      </c>
      <c r="C404" s="68">
        <v>4</v>
      </c>
      <c r="D404" s="68" t="s">
        <v>14</v>
      </c>
      <c r="E404" s="68" t="s">
        <v>3222</v>
      </c>
      <c r="F404" s="68" t="s">
        <v>110</v>
      </c>
      <c r="G404" s="68">
        <v>5212150601</v>
      </c>
      <c r="H404" s="68" t="s">
        <v>3238</v>
      </c>
      <c r="I404" s="68"/>
      <c r="J404" s="29" t="s">
        <v>64</v>
      </c>
      <c r="K404" s="29">
        <v>30</v>
      </c>
      <c r="L404" s="29" t="s">
        <v>119</v>
      </c>
      <c r="M404" s="140">
        <v>450000</v>
      </c>
      <c r="N404" s="29"/>
      <c r="O404" s="62" t="s">
        <v>1997</v>
      </c>
      <c r="P404" s="29"/>
      <c r="Q404" s="67" t="s">
        <v>3224</v>
      </c>
      <c r="R404" s="67" t="s">
        <v>1553</v>
      </c>
      <c r="S404" s="67" t="s">
        <v>1554</v>
      </c>
      <c r="T404" s="68" t="s">
        <v>24</v>
      </c>
      <c r="U404" s="68"/>
      <c r="V404" s="68" t="s">
        <v>3225</v>
      </c>
      <c r="W404" s="133"/>
    </row>
    <row r="405" spans="2:23" s="143" customFormat="1" ht="17.25" customHeight="1">
      <c r="B405" s="56">
        <v>2026</v>
      </c>
      <c r="C405" s="68">
        <v>4</v>
      </c>
      <c r="D405" s="68" t="s">
        <v>14</v>
      </c>
      <c r="E405" s="68" t="s">
        <v>3222</v>
      </c>
      <c r="F405" s="68" t="s">
        <v>110</v>
      </c>
      <c r="G405" s="68">
        <v>5216150501</v>
      </c>
      <c r="H405" s="68" t="s">
        <v>3239</v>
      </c>
      <c r="I405" s="68"/>
      <c r="J405" s="29" t="s">
        <v>64</v>
      </c>
      <c r="K405" s="29">
        <v>6</v>
      </c>
      <c r="L405" s="29" t="s">
        <v>119</v>
      </c>
      <c r="M405" s="140">
        <v>5280000</v>
      </c>
      <c r="N405" s="29"/>
      <c r="O405" s="62" t="s">
        <v>1997</v>
      </c>
      <c r="P405" s="29"/>
      <c r="Q405" s="67" t="s">
        <v>3224</v>
      </c>
      <c r="R405" s="67" t="s">
        <v>1553</v>
      </c>
      <c r="S405" s="67" t="s">
        <v>1554</v>
      </c>
      <c r="T405" s="68" t="s">
        <v>24</v>
      </c>
      <c r="U405" s="68"/>
      <c r="V405" s="68" t="s">
        <v>3225</v>
      </c>
      <c r="W405" s="133"/>
    </row>
    <row r="406" spans="2:23" s="143" customFormat="1" ht="17.25" customHeight="1">
      <c r="B406" s="56">
        <v>2026</v>
      </c>
      <c r="C406" s="68">
        <v>4</v>
      </c>
      <c r="D406" s="68" t="s">
        <v>14</v>
      </c>
      <c r="E406" s="68" t="s">
        <v>3222</v>
      </c>
      <c r="F406" s="68" t="s">
        <v>110</v>
      </c>
      <c r="G406" s="68">
        <v>5610150201</v>
      </c>
      <c r="H406" s="68" t="s">
        <v>3240</v>
      </c>
      <c r="I406" s="68"/>
      <c r="J406" s="29" t="s">
        <v>64</v>
      </c>
      <c r="K406" s="29">
        <v>30</v>
      </c>
      <c r="L406" s="29" t="s">
        <v>119</v>
      </c>
      <c r="M406" s="140">
        <v>3546000</v>
      </c>
      <c r="N406" s="29"/>
      <c r="O406" s="29" t="s">
        <v>1997</v>
      </c>
      <c r="P406" s="29"/>
      <c r="Q406" s="67" t="s">
        <v>3224</v>
      </c>
      <c r="R406" s="67" t="s">
        <v>1553</v>
      </c>
      <c r="S406" s="67" t="s">
        <v>1554</v>
      </c>
      <c r="T406" s="68" t="s">
        <v>24</v>
      </c>
      <c r="U406" s="69"/>
      <c r="V406" s="69" t="s">
        <v>3225</v>
      </c>
      <c r="W406" s="133"/>
    </row>
    <row r="407" spans="2:23" s="143" customFormat="1" ht="17.25" customHeight="1">
      <c r="B407" s="56">
        <v>2026</v>
      </c>
      <c r="C407" s="68">
        <v>4</v>
      </c>
      <c r="D407" s="68" t="s">
        <v>14</v>
      </c>
      <c r="E407" s="68" t="s">
        <v>1368</v>
      </c>
      <c r="F407" s="68" t="s">
        <v>52</v>
      </c>
      <c r="G407" s="68">
        <v>4015157001</v>
      </c>
      <c r="H407" s="68" t="s">
        <v>1231</v>
      </c>
      <c r="I407" s="68" t="s">
        <v>1369</v>
      </c>
      <c r="J407" s="29" t="s">
        <v>759</v>
      </c>
      <c r="K407" s="29">
        <v>2</v>
      </c>
      <c r="L407" s="29" t="s">
        <v>106</v>
      </c>
      <c r="M407" s="140">
        <v>190000000</v>
      </c>
      <c r="N407" s="29"/>
      <c r="O407" s="29"/>
      <c r="P407" s="29"/>
      <c r="Q407" s="67" t="s">
        <v>198</v>
      </c>
      <c r="R407" s="67" t="s">
        <v>439</v>
      </c>
      <c r="S407" s="67" t="s">
        <v>270</v>
      </c>
      <c r="T407" s="68" t="s">
        <v>24</v>
      </c>
      <c r="U407" s="68"/>
      <c r="V407" s="68"/>
      <c r="W407" s="133"/>
    </row>
    <row r="408" spans="2:23" s="143" customFormat="1" ht="17.25" customHeight="1">
      <c r="B408" s="56">
        <v>2026</v>
      </c>
      <c r="C408" s="68">
        <v>4</v>
      </c>
      <c r="D408" s="68" t="s">
        <v>14</v>
      </c>
      <c r="E408" s="68" t="s">
        <v>1368</v>
      </c>
      <c r="F408" s="68" t="s">
        <v>52</v>
      </c>
      <c r="G408" s="68">
        <v>4710998001</v>
      </c>
      <c r="H408" s="68" t="s">
        <v>1371</v>
      </c>
      <c r="I408" s="68" t="s">
        <v>1372</v>
      </c>
      <c r="J408" s="29" t="s">
        <v>759</v>
      </c>
      <c r="K408" s="29">
        <v>1</v>
      </c>
      <c r="L408" s="29" t="s">
        <v>100</v>
      </c>
      <c r="M408" s="140">
        <v>175234000</v>
      </c>
      <c r="N408" s="29"/>
      <c r="O408" s="29"/>
      <c r="P408" s="29"/>
      <c r="Q408" s="67" t="s">
        <v>198</v>
      </c>
      <c r="R408" s="67" t="s">
        <v>439</v>
      </c>
      <c r="S408" s="67" t="s">
        <v>270</v>
      </c>
      <c r="T408" s="68" t="s">
        <v>24</v>
      </c>
      <c r="U408" s="68"/>
      <c r="V408" s="68"/>
      <c r="W408" s="133"/>
    </row>
    <row r="409" spans="2:23" s="143" customFormat="1" ht="17.25" customHeight="1">
      <c r="B409" s="56">
        <v>2026</v>
      </c>
      <c r="C409" s="68">
        <v>4</v>
      </c>
      <c r="D409" s="68" t="s">
        <v>14</v>
      </c>
      <c r="E409" s="68" t="s">
        <v>1373</v>
      </c>
      <c r="F409" s="68" t="s">
        <v>52</v>
      </c>
      <c r="G409" s="68">
        <v>2410170801</v>
      </c>
      <c r="H409" s="68" t="s">
        <v>1374</v>
      </c>
      <c r="I409" s="68" t="s">
        <v>1375</v>
      </c>
      <c r="J409" s="29" t="s">
        <v>759</v>
      </c>
      <c r="K409" s="29">
        <v>1</v>
      </c>
      <c r="L409" s="29" t="s">
        <v>106</v>
      </c>
      <c r="M409" s="140">
        <v>30691585</v>
      </c>
      <c r="N409" s="29"/>
      <c r="O409" s="29"/>
      <c r="P409" s="29"/>
      <c r="Q409" s="67" t="s">
        <v>198</v>
      </c>
      <c r="R409" s="67" t="s">
        <v>439</v>
      </c>
      <c r="S409" s="67" t="s">
        <v>270</v>
      </c>
      <c r="T409" s="68" t="s">
        <v>24</v>
      </c>
      <c r="U409" s="68"/>
      <c r="V409" s="68"/>
      <c r="W409" s="133"/>
    </row>
    <row r="410" spans="2:23" s="143" customFormat="1" ht="17.25" customHeight="1">
      <c r="B410" s="67">
        <v>2026</v>
      </c>
      <c r="C410" s="68">
        <v>4</v>
      </c>
      <c r="D410" s="68" t="s">
        <v>14</v>
      </c>
      <c r="E410" s="68" t="s">
        <v>1373</v>
      </c>
      <c r="F410" s="68" t="s">
        <v>52</v>
      </c>
      <c r="G410" s="68">
        <v>2410170801</v>
      </c>
      <c r="H410" s="68" t="s">
        <v>1376</v>
      </c>
      <c r="I410" s="68" t="s">
        <v>1377</v>
      </c>
      <c r="J410" s="29" t="s">
        <v>759</v>
      </c>
      <c r="K410" s="29">
        <v>1</v>
      </c>
      <c r="L410" s="29" t="s">
        <v>106</v>
      </c>
      <c r="M410" s="140">
        <v>27775042</v>
      </c>
      <c r="N410" s="29"/>
      <c r="O410" s="62"/>
      <c r="P410" s="29"/>
      <c r="Q410" s="67" t="s">
        <v>198</v>
      </c>
      <c r="R410" s="67" t="s">
        <v>439</v>
      </c>
      <c r="S410" s="67" t="s">
        <v>270</v>
      </c>
      <c r="T410" s="68" t="s">
        <v>24</v>
      </c>
      <c r="U410" s="68"/>
      <c r="V410" s="68"/>
      <c r="W410" s="133"/>
    </row>
    <row r="411" spans="2:23" s="143" customFormat="1" ht="17.25" customHeight="1">
      <c r="B411" s="67">
        <v>2026</v>
      </c>
      <c r="C411" s="68">
        <v>4</v>
      </c>
      <c r="D411" s="68" t="s">
        <v>14</v>
      </c>
      <c r="E411" s="68" t="s">
        <v>1370</v>
      </c>
      <c r="F411" s="68" t="s">
        <v>52</v>
      </c>
      <c r="G411" s="68">
        <v>3912110301</v>
      </c>
      <c r="H411" s="68" t="s">
        <v>114</v>
      </c>
      <c r="I411" s="68" t="s">
        <v>1378</v>
      </c>
      <c r="J411" s="29" t="s">
        <v>759</v>
      </c>
      <c r="K411" s="29">
        <v>1</v>
      </c>
      <c r="L411" s="29" t="s">
        <v>100</v>
      </c>
      <c r="M411" s="140">
        <v>85841000</v>
      </c>
      <c r="N411" s="29"/>
      <c r="O411" s="29"/>
      <c r="P411" s="29"/>
      <c r="Q411" s="67" t="s">
        <v>198</v>
      </c>
      <c r="R411" s="67" t="s">
        <v>439</v>
      </c>
      <c r="S411" s="67" t="s">
        <v>270</v>
      </c>
      <c r="T411" s="68" t="s">
        <v>24</v>
      </c>
      <c r="U411" s="68"/>
      <c r="V411" s="68"/>
      <c r="W411" s="133"/>
    </row>
    <row r="412" spans="2:23" s="143" customFormat="1" ht="17.25" customHeight="1">
      <c r="B412" s="67">
        <v>2026</v>
      </c>
      <c r="C412" s="68">
        <v>4</v>
      </c>
      <c r="D412" s="68" t="s">
        <v>14</v>
      </c>
      <c r="E412" s="68" t="s">
        <v>3241</v>
      </c>
      <c r="F412" s="68" t="s">
        <v>110</v>
      </c>
      <c r="G412" s="68">
        <v>3011150501</v>
      </c>
      <c r="H412" s="68" t="s">
        <v>102</v>
      </c>
      <c r="I412" s="68" t="s">
        <v>347</v>
      </c>
      <c r="J412" s="29" t="s">
        <v>756</v>
      </c>
      <c r="K412" s="29">
        <v>51</v>
      </c>
      <c r="L412" s="29" t="s">
        <v>103</v>
      </c>
      <c r="M412" s="140">
        <v>6281236</v>
      </c>
      <c r="N412" s="29"/>
      <c r="O412" s="29" t="s">
        <v>1997</v>
      </c>
      <c r="P412" s="29"/>
      <c r="Q412" s="67" t="s">
        <v>198</v>
      </c>
      <c r="R412" s="67" t="s">
        <v>1412</v>
      </c>
      <c r="S412" s="67" t="s">
        <v>1413</v>
      </c>
      <c r="T412" s="68" t="s">
        <v>24</v>
      </c>
      <c r="U412" s="68"/>
      <c r="V412" s="68"/>
      <c r="W412" s="133"/>
    </row>
    <row r="413" spans="2:23" s="143" customFormat="1" ht="17.25" customHeight="1">
      <c r="B413" s="67">
        <v>2026</v>
      </c>
      <c r="C413" s="68">
        <v>4</v>
      </c>
      <c r="D413" s="68" t="s">
        <v>14</v>
      </c>
      <c r="E413" s="68" t="s">
        <v>3241</v>
      </c>
      <c r="F413" s="68" t="s">
        <v>110</v>
      </c>
      <c r="G413" s="68">
        <v>3011150501</v>
      </c>
      <c r="H413" s="68" t="s">
        <v>102</v>
      </c>
      <c r="I413" s="68" t="s">
        <v>240</v>
      </c>
      <c r="J413" s="29" t="s">
        <v>756</v>
      </c>
      <c r="K413" s="29">
        <v>6</v>
      </c>
      <c r="L413" s="29" t="s">
        <v>103</v>
      </c>
      <c r="M413" s="140">
        <v>645587</v>
      </c>
      <c r="N413" s="29"/>
      <c r="O413" s="29" t="s">
        <v>1997</v>
      </c>
      <c r="P413" s="29"/>
      <c r="Q413" s="67" t="s">
        <v>198</v>
      </c>
      <c r="R413" s="67" t="s">
        <v>1412</v>
      </c>
      <c r="S413" s="67" t="s">
        <v>1413</v>
      </c>
      <c r="T413" s="68" t="s">
        <v>24</v>
      </c>
      <c r="U413" s="68"/>
      <c r="V413" s="68"/>
      <c r="W413" s="133"/>
    </row>
    <row r="414" spans="2:23" s="143" customFormat="1" ht="17.25" customHeight="1">
      <c r="B414" s="67">
        <v>2026</v>
      </c>
      <c r="C414" s="68">
        <v>4</v>
      </c>
      <c r="D414" s="68" t="s">
        <v>14</v>
      </c>
      <c r="E414" s="68" t="s">
        <v>664</v>
      </c>
      <c r="F414" s="68" t="s">
        <v>110</v>
      </c>
      <c r="G414" s="68">
        <v>3010161901</v>
      </c>
      <c r="H414" s="68" t="s">
        <v>1984</v>
      </c>
      <c r="I414" s="68"/>
      <c r="J414" s="29" t="s">
        <v>144</v>
      </c>
      <c r="K414" s="29">
        <v>39</v>
      </c>
      <c r="L414" s="29" t="s">
        <v>244</v>
      </c>
      <c r="M414" s="140">
        <v>50000000</v>
      </c>
      <c r="N414" s="29"/>
      <c r="O414" s="29" t="s">
        <v>1997</v>
      </c>
      <c r="P414" s="29"/>
      <c r="Q414" s="67" t="s">
        <v>199</v>
      </c>
      <c r="R414" s="67" t="s">
        <v>530</v>
      </c>
      <c r="S414" s="67" t="s">
        <v>531</v>
      </c>
      <c r="T414" s="68" t="s">
        <v>24</v>
      </c>
      <c r="U414" s="68"/>
      <c r="V414" s="68"/>
      <c r="W414" s="133"/>
    </row>
    <row r="415" spans="2:23" s="143" customFormat="1" ht="17.25" customHeight="1">
      <c r="B415" s="67">
        <v>2026</v>
      </c>
      <c r="C415" s="68">
        <v>4</v>
      </c>
      <c r="D415" s="68" t="s">
        <v>14</v>
      </c>
      <c r="E415" s="68" t="s">
        <v>3242</v>
      </c>
      <c r="F415" s="68" t="s">
        <v>52</v>
      </c>
      <c r="G415" s="68">
        <v>3912110301</v>
      </c>
      <c r="H415" s="68" t="s">
        <v>124</v>
      </c>
      <c r="I415" s="68" t="s">
        <v>230</v>
      </c>
      <c r="J415" s="29" t="s">
        <v>37</v>
      </c>
      <c r="K415" s="29">
        <v>1</v>
      </c>
      <c r="L415" s="29" t="s">
        <v>100</v>
      </c>
      <c r="M415" s="140">
        <v>50000000</v>
      </c>
      <c r="N415" s="29"/>
      <c r="O415" s="29"/>
      <c r="P415" s="29"/>
      <c r="Q415" s="67" t="s">
        <v>3144</v>
      </c>
      <c r="R415" s="67" t="s">
        <v>3243</v>
      </c>
      <c r="S415" s="67" t="s">
        <v>3244</v>
      </c>
      <c r="T415" s="68" t="s">
        <v>24</v>
      </c>
      <c r="U415" s="68"/>
      <c r="V415" s="68" t="s">
        <v>79</v>
      </c>
      <c r="W415" s="133"/>
    </row>
    <row r="416" spans="2:23" s="143" customFormat="1" ht="17.25" customHeight="1">
      <c r="B416" s="67">
        <v>2026</v>
      </c>
      <c r="C416" s="68">
        <v>4</v>
      </c>
      <c r="D416" s="68" t="s">
        <v>14</v>
      </c>
      <c r="E416" s="68" t="s">
        <v>3245</v>
      </c>
      <c r="F416" s="68" t="s">
        <v>110</v>
      </c>
      <c r="G416" s="68">
        <v>3012170301</v>
      </c>
      <c r="H416" s="68" t="s">
        <v>1503</v>
      </c>
      <c r="I416" s="68" t="s">
        <v>3246</v>
      </c>
      <c r="J416" s="29" t="s">
        <v>281</v>
      </c>
      <c r="K416" s="29">
        <v>858</v>
      </c>
      <c r="L416" s="29" t="s">
        <v>273</v>
      </c>
      <c r="M416" s="140">
        <v>141299318</v>
      </c>
      <c r="N416" s="29"/>
      <c r="O416" s="29" t="s">
        <v>1997</v>
      </c>
      <c r="P416" s="29"/>
      <c r="Q416" s="67" t="s">
        <v>261</v>
      </c>
      <c r="R416" s="67" t="s">
        <v>947</v>
      </c>
      <c r="S416" s="67" t="s">
        <v>665</v>
      </c>
      <c r="T416" s="68" t="s">
        <v>24</v>
      </c>
      <c r="U416" s="68"/>
      <c r="V416" s="68"/>
      <c r="W416" s="133"/>
    </row>
    <row r="417" spans="2:23" s="143" customFormat="1" ht="17.25" customHeight="1">
      <c r="B417" s="56">
        <v>2026</v>
      </c>
      <c r="C417" s="68">
        <v>4</v>
      </c>
      <c r="D417" s="68" t="s">
        <v>14</v>
      </c>
      <c r="E417" s="68" t="s">
        <v>3245</v>
      </c>
      <c r="F417" s="68" t="s">
        <v>110</v>
      </c>
      <c r="G417" s="68">
        <v>3011180101</v>
      </c>
      <c r="H417" s="68" t="s">
        <v>139</v>
      </c>
      <c r="I417" s="68" t="s">
        <v>3247</v>
      </c>
      <c r="J417" s="29" t="s">
        <v>16</v>
      </c>
      <c r="K417" s="29">
        <v>1650</v>
      </c>
      <c r="L417" s="29" t="s">
        <v>121</v>
      </c>
      <c r="M417" s="140">
        <v>5280000</v>
      </c>
      <c r="N417" s="29"/>
      <c r="O417" s="62" t="s">
        <v>1997</v>
      </c>
      <c r="P417" s="29"/>
      <c r="Q417" s="67" t="s">
        <v>261</v>
      </c>
      <c r="R417" s="67" t="s">
        <v>947</v>
      </c>
      <c r="S417" s="67" t="s">
        <v>665</v>
      </c>
      <c r="T417" s="68" t="s">
        <v>44</v>
      </c>
      <c r="U417" s="68"/>
      <c r="V417" s="68"/>
      <c r="W417" s="133"/>
    </row>
    <row r="418" spans="2:23" s="143" customFormat="1" ht="17.25" customHeight="1">
      <c r="B418" s="56">
        <v>2026</v>
      </c>
      <c r="C418" s="68">
        <v>4</v>
      </c>
      <c r="D418" s="68" t="s">
        <v>15</v>
      </c>
      <c r="E418" s="68" t="s">
        <v>816</v>
      </c>
      <c r="F418" s="68" t="s">
        <v>110</v>
      </c>
      <c r="G418" s="68">
        <v>3017169801</v>
      </c>
      <c r="H418" s="68" t="s">
        <v>151</v>
      </c>
      <c r="I418" s="68" t="s">
        <v>230</v>
      </c>
      <c r="J418" s="29" t="s">
        <v>17</v>
      </c>
      <c r="K418" s="29">
        <v>1</v>
      </c>
      <c r="L418" s="29" t="s">
        <v>100</v>
      </c>
      <c r="M418" s="140">
        <v>42000000</v>
      </c>
      <c r="N418" s="29"/>
      <c r="O418" s="62" t="s">
        <v>1997</v>
      </c>
      <c r="P418" s="29"/>
      <c r="Q418" s="67" t="s">
        <v>261</v>
      </c>
      <c r="R418" s="67" t="s">
        <v>643</v>
      </c>
      <c r="S418" s="67" t="s">
        <v>1204</v>
      </c>
      <c r="T418" s="68" t="s">
        <v>24</v>
      </c>
      <c r="U418" s="68"/>
      <c r="V418" s="68"/>
      <c r="W418" s="133"/>
    </row>
    <row r="419" spans="2:23" s="143" customFormat="1" ht="17.25" customHeight="1">
      <c r="B419" s="56">
        <v>2026</v>
      </c>
      <c r="C419" s="68">
        <v>5</v>
      </c>
      <c r="D419" s="68" t="s">
        <v>14</v>
      </c>
      <c r="E419" s="68" t="s">
        <v>1414</v>
      </c>
      <c r="F419" s="68" t="s">
        <v>110</v>
      </c>
      <c r="G419" s="68">
        <v>3011150501</v>
      </c>
      <c r="H419" s="68" t="s">
        <v>102</v>
      </c>
      <c r="I419" s="68" t="s">
        <v>1415</v>
      </c>
      <c r="J419" s="29" t="s">
        <v>16</v>
      </c>
      <c r="K419" s="29">
        <v>219</v>
      </c>
      <c r="L419" s="29" t="s">
        <v>138</v>
      </c>
      <c r="M419" s="140">
        <v>24026600</v>
      </c>
      <c r="N419" s="29"/>
      <c r="O419" s="62" t="s">
        <v>1997</v>
      </c>
      <c r="P419" s="29"/>
      <c r="Q419" s="67" t="s">
        <v>441</v>
      </c>
      <c r="R419" s="67" t="s">
        <v>1183</v>
      </c>
      <c r="S419" s="67" t="s">
        <v>444</v>
      </c>
      <c r="T419" s="68" t="s">
        <v>24</v>
      </c>
      <c r="U419" s="68"/>
      <c r="V419" s="68"/>
      <c r="W419" s="133"/>
    </row>
    <row r="420" spans="2:23" s="143" customFormat="1" ht="17.25" customHeight="1">
      <c r="B420" s="56">
        <v>2026</v>
      </c>
      <c r="C420" s="68">
        <v>6</v>
      </c>
      <c r="D420" s="68" t="s">
        <v>14</v>
      </c>
      <c r="E420" s="68" t="s">
        <v>1414</v>
      </c>
      <c r="F420" s="68" t="s">
        <v>110</v>
      </c>
      <c r="G420" s="68">
        <v>3011159201</v>
      </c>
      <c r="H420" s="68" t="s">
        <v>132</v>
      </c>
      <c r="I420" s="68" t="s">
        <v>1416</v>
      </c>
      <c r="J420" s="29" t="s">
        <v>16</v>
      </c>
      <c r="K420" s="29">
        <v>428</v>
      </c>
      <c r="L420" s="29" t="s">
        <v>109</v>
      </c>
      <c r="M420" s="140">
        <v>49267080</v>
      </c>
      <c r="N420" s="29"/>
      <c r="O420" s="29" t="s">
        <v>1997</v>
      </c>
      <c r="P420" s="29"/>
      <c r="Q420" s="67" t="s">
        <v>441</v>
      </c>
      <c r="R420" s="67" t="s">
        <v>1183</v>
      </c>
      <c r="S420" s="67" t="s">
        <v>444</v>
      </c>
      <c r="T420" s="68" t="s">
        <v>24</v>
      </c>
      <c r="U420" s="68"/>
      <c r="V420" s="68"/>
      <c r="W420" s="133"/>
    </row>
    <row r="421" spans="2:23" s="143" customFormat="1" ht="17.25" customHeight="1">
      <c r="B421" s="56">
        <v>2026</v>
      </c>
      <c r="C421" s="68">
        <v>5</v>
      </c>
      <c r="D421" s="68" t="s">
        <v>14</v>
      </c>
      <c r="E421" s="68" t="s">
        <v>1414</v>
      </c>
      <c r="F421" s="68" t="s">
        <v>110</v>
      </c>
      <c r="G421" s="68">
        <v>4014219702</v>
      </c>
      <c r="H421" s="68" t="s">
        <v>125</v>
      </c>
      <c r="I421" s="68" t="s">
        <v>1470</v>
      </c>
      <c r="J421" s="29" t="s">
        <v>1471</v>
      </c>
      <c r="K421" s="29">
        <v>117</v>
      </c>
      <c r="L421" s="29" t="s">
        <v>273</v>
      </c>
      <c r="M421" s="140">
        <v>16532100</v>
      </c>
      <c r="N421" s="29"/>
      <c r="O421" s="29" t="s">
        <v>1997</v>
      </c>
      <c r="P421" s="29"/>
      <c r="Q421" s="67" t="s">
        <v>441</v>
      </c>
      <c r="R421" s="67" t="s">
        <v>1183</v>
      </c>
      <c r="S421" s="67" t="s">
        <v>444</v>
      </c>
      <c r="T421" s="68" t="s">
        <v>24</v>
      </c>
      <c r="U421" s="68"/>
      <c r="V421" s="68"/>
      <c r="W421" s="133"/>
    </row>
    <row r="422" spans="2:23" s="143" customFormat="1" ht="17.25" customHeight="1">
      <c r="B422" s="56">
        <v>2026</v>
      </c>
      <c r="C422" s="68">
        <v>6</v>
      </c>
      <c r="D422" s="68" t="s">
        <v>14</v>
      </c>
      <c r="E422" s="68" t="s">
        <v>1414</v>
      </c>
      <c r="F422" s="68" t="s">
        <v>110</v>
      </c>
      <c r="G422" s="68">
        <v>3013150202</v>
      </c>
      <c r="H422" s="68" t="s">
        <v>713</v>
      </c>
      <c r="I422" s="68" t="s">
        <v>1472</v>
      </c>
      <c r="J422" s="29" t="s">
        <v>361</v>
      </c>
      <c r="K422" s="29">
        <v>989</v>
      </c>
      <c r="L422" s="29" t="s">
        <v>138</v>
      </c>
      <c r="M422" s="140">
        <v>146408300</v>
      </c>
      <c r="N422" s="29"/>
      <c r="O422" s="29" t="s">
        <v>1997</v>
      </c>
      <c r="P422" s="29"/>
      <c r="Q422" s="67" t="s">
        <v>441</v>
      </c>
      <c r="R422" s="67" t="s">
        <v>1183</v>
      </c>
      <c r="S422" s="67" t="s">
        <v>444</v>
      </c>
      <c r="T422" s="68" t="s">
        <v>24</v>
      </c>
      <c r="U422" s="68"/>
      <c r="V422" s="68"/>
      <c r="W422" s="133"/>
    </row>
    <row r="423" spans="2:23" s="143" customFormat="1" ht="17.25" customHeight="1">
      <c r="B423" s="56">
        <v>2026</v>
      </c>
      <c r="C423" s="68">
        <v>6</v>
      </c>
      <c r="D423" s="68" t="s">
        <v>14</v>
      </c>
      <c r="E423" s="68" t="s">
        <v>1414</v>
      </c>
      <c r="F423" s="68" t="s">
        <v>110</v>
      </c>
      <c r="G423" s="68">
        <v>3013150202</v>
      </c>
      <c r="H423" s="68" t="s">
        <v>848</v>
      </c>
      <c r="I423" s="68" t="s">
        <v>1473</v>
      </c>
      <c r="J423" s="29" t="s">
        <v>361</v>
      </c>
      <c r="K423" s="29">
        <v>39434</v>
      </c>
      <c r="L423" s="29" t="s">
        <v>119</v>
      </c>
      <c r="M423" s="140">
        <v>13013220</v>
      </c>
      <c r="N423" s="29"/>
      <c r="O423" s="29" t="s">
        <v>1997</v>
      </c>
      <c r="P423" s="29"/>
      <c r="Q423" s="67" t="s">
        <v>441</v>
      </c>
      <c r="R423" s="67" t="s">
        <v>1183</v>
      </c>
      <c r="S423" s="67" t="s">
        <v>444</v>
      </c>
      <c r="T423" s="68" t="s">
        <v>24</v>
      </c>
      <c r="U423" s="68"/>
      <c r="V423" s="68"/>
      <c r="W423" s="133"/>
    </row>
    <row r="424" spans="2:23" s="143" customFormat="1" ht="17.25" customHeight="1">
      <c r="B424" s="56">
        <v>2026</v>
      </c>
      <c r="C424" s="68">
        <v>6</v>
      </c>
      <c r="D424" s="68" t="s">
        <v>14</v>
      </c>
      <c r="E424" s="68" t="s">
        <v>1288</v>
      </c>
      <c r="F424" s="68" t="s">
        <v>110</v>
      </c>
      <c r="G424" s="68">
        <v>3011150501</v>
      </c>
      <c r="H424" s="68" t="s">
        <v>102</v>
      </c>
      <c r="I424" s="68"/>
      <c r="J424" s="29" t="s">
        <v>16</v>
      </c>
      <c r="K424" s="29">
        <v>3013</v>
      </c>
      <c r="L424" s="29" t="s">
        <v>103</v>
      </c>
      <c r="M424" s="140">
        <v>344017270</v>
      </c>
      <c r="N424" s="29"/>
      <c r="O424" s="29" t="s">
        <v>1997</v>
      </c>
      <c r="P424" s="29"/>
      <c r="Q424" s="68" t="s">
        <v>441</v>
      </c>
      <c r="R424" s="68" t="s">
        <v>467</v>
      </c>
      <c r="S424" s="68" t="s">
        <v>666</v>
      </c>
      <c r="T424" s="68" t="s">
        <v>24</v>
      </c>
      <c r="U424" s="68"/>
      <c r="V424" s="68"/>
      <c r="W424" s="133"/>
    </row>
    <row r="425" spans="2:23" s="143" customFormat="1" ht="17.25" customHeight="1">
      <c r="B425" s="56">
        <v>2026</v>
      </c>
      <c r="C425" s="68">
        <v>4</v>
      </c>
      <c r="D425" s="68" t="s">
        <v>14</v>
      </c>
      <c r="E425" s="68" t="s">
        <v>3248</v>
      </c>
      <c r="F425" s="68" t="s">
        <v>52</v>
      </c>
      <c r="G425" s="68">
        <v>4014178405</v>
      </c>
      <c r="H425" s="68" t="s">
        <v>3249</v>
      </c>
      <c r="I425" s="68" t="s">
        <v>3250</v>
      </c>
      <c r="J425" s="29" t="s">
        <v>1933</v>
      </c>
      <c r="K425" s="29">
        <v>2</v>
      </c>
      <c r="L425" s="29" t="s">
        <v>342</v>
      </c>
      <c r="M425" s="140">
        <v>112964000</v>
      </c>
      <c r="N425" s="29"/>
      <c r="O425" s="62"/>
      <c r="P425" s="29"/>
      <c r="Q425" s="67" t="s">
        <v>445</v>
      </c>
      <c r="R425" s="67" t="s">
        <v>3251</v>
      </c>
      <c r="S425" s="67" t="s">
        <v>3252</v>
      </c>
      <c r="T425" s="68" t="s">
        <v>24</v>
      </c>
      <c r="U425" s="68"/>
      <c r="V425" s="68"/>
      <c r="W425" s="133"/>
    </row>
    <row r="426" spans="2:23" s="143" customFormat="1" ht="17.25" customHeight="1">
      <c r="B426" s="56">
        <v>2026</v>
      </c>
      <c r="C426" s="68">
        <v>4</v>
      </c>
      <c r="D426" s="68" t="s">
        <v>14</v>
      </c>
      <c r="E426" s="68" t="s">
        <v>3248</v>
      </c>
      <c r="F426" s="68" t="s">
        <v>52</v>
      </c>
      <c r="G426" s="68">
        <v>2410168501</v>
      </c>
      <c r="H426" s="68" t="s">
        <v>3253</v>
      </c>
      <c r="I426" s="68" t="s">
        <v>3254</v>
      </c>
      <c r="J426" s="29" t="s">
        <v>1933</v>
      </c>
      <c r="K426" s="29">
        <v>2</v>
      </c>
      <c r="L426" s="29" t="s">
        <v>106</v>
      </c>
      <c r="M426" s="140">
        <v>60648400</v>
      </c>
      <c r="N426" s="29"/>
      <c r="O426" s="62"/>
      <c r="P426" s="29"/>
      <c r="Q426" s="67" t="s">
        <v>445</v>
      </c>
      <c r="R426" s="67" t="s">
        <v>3251</v>
      </c>
      <c r="S426" s="67" t="s">
        <v>3252</v>
      </c>
      <c r="T426" s="68" t="s">
        <v>24</v>
      </c>
      <c r="U426" s="68"/>
      <c r="V426" s="68"/>
      <c r="W426" s="133"/>
    </row>
    <row r="427" spans="2:23" s="143" customFormat="1" ht="17.25" customHeight="1">
      <c r="B427" s="56">
        <v>2026</v>
      </c>
      <c r="C427" s="68">
        <v>4</v>
      </c>
      <c r="D427" s="68" t="s">
        <v>14</v>
      </c>
      <c r="E427" s="68" t="s">
        <v>3248</v>
      </c>
      <c r="F427" s="68" t="s">
        <v>52</v>
      </c>
      <c r="G427" s="68">
        <v>2410168501</v>
      </c>
      <c r="H427" s="68" t="s">
        <v>3255</v>
      </c>
      <c r="I427" s="68" t="s">
        <v>3256</v>
      </c>
      <c r="J427" s="29" t="s">
        <v>1933</v>
      </c>
      <c r="K427" s="29">
        <v>2</v>
      </c>
      <c r="L427" s="29" t="s">
        <v>106</v>
      </c>
      <c r="M427" s="140">
        <v>71800000</v>
      </c>
      <c r="N427" s="29"/>
      <c r="O427" s="62"/>
      <c r="P427" s="29"/>
      <c r="Q427" s="67" t="s">
        <v>445</v>
      </c>
      <c r="R427" s="67" t="s">
        <v>3251</v>
      </c>
      <c r="S427" s="67" t="s">
        <v>3252</v>
      </c>
      <c r="T427" s="68" t="s">
        <v>24</v>
      </c>
      <c r="U427" s="68"/>
      <c r="V427" s="68"/>
      <c r="W427" s="133"/>
    </row>
    <row r="428" spans="2:23" s="143" customFormat="1" ht="17.25" customHeight="1">
      <c r="B428" s="56">
        <v>2026</v>
      </c>
      <c r="C428" s="68">
        <v>4</v>
      </c>
      <c r="D428" s="68" t="s">
        <v>14</v>
      </c>
      <c r="E428" s="68" t="s">
        <v>3248</v>
      </c>
      <c r="F428" s="68" t="s">
        <v>52</v>
      </c>
      <c r="G428" s="68">
        <v>4015154601</v>
      </c>
      <c r="H428" s="68" t="s">
        <v>133</v>
      </c>
      <c r="I428" s="68" t="s">
        <v>3257</v>
      </c>
      <c r="J428" s="29" t="s">
        <v>1933</v>
      </c>
      <c r="K428" s="29">
        <v>2</v>
      </c>
      <c r="L428" s="29" t="s">
        <v>106</v>
      </c>
      <c r="M428" s="140">
        <v>144112000</v>
      </c>
      <c r="N428" s="29"/>
      <c r="O428" s="29"/>
      <c r="P428" s="29"/>
      <c r="Q428" s="67" t="s">
        <v>445</v>
      </c>
      <c r="R428" s="67" t="s">
        <v>3251</v>
      </c>
      <c r="S428" s="67" t="s">
        <v>3252</v>
      </c>
      <c r="T428" s="68" t="s">
        <v>24</v>
      </c>
      <c r="U428" s="68"/>
      <c r="V428" s="68"/>
      <c r="W428" s="133"/>
    </row>
    <row r="429" spans="2:23" s="143" customFormat="1" ht="17.25" customHeight="1">
      <c r="B429" s="56">
        <v>2026</v>
      </c>
      <c r="C429" s="68">
        <v>4</v>
      </c>
      <c r="D429" s="68" t="s">
        <v>14</v>
      </c>
      <c r="E429" s="68" t="s">
        <v>3258</v>
      </c>
      <c r="F429" s="68" t="s">
        <v>110</v>
      </c>
      <c r="G429" s="68">
        <v>4014219701</v>
      </c>
      <c r="H429" s="68" t="s">
        <v>287</v>
      </c>
      <c r="I429" s="68" t="s">
        <v>724</v>
      </c>
      <c r="J429" s="29" t="s">
        <v>711</v>
      </c>
      <c r="K429" s="29">
        <v>200</v>
      </c>
      <c r="L429" s="29" t="s">
        <v>273</v>
      </c>
      <c r="M429" s="140">
        <v>2800000</v>
      </c>
      <c r="N429" s="29"/>
      <c r="O429" s="62" t="s">
        <v>1997</v>
      </c>
      <c r="P429" s="29"/>
      <c r="Q429" s="67" t="s">
        <v>486</v>
      </c>
      <c r="R429" s="67" t="s">
        <v>657</v>
      </c>
      <c r="S429" s="67" t="s">
        <v>1184</v>
      </c>
      <c r="T429" s="68" t="s">
        <v>24</v>
      </c>
      <c r="U429" s="68"/>
      <c r="V429" s="68"/>
      <c r="W429" s="133"/>
    </row>
    <row r="430" spans="2:23" s="143" customFormat="1" ht="17.25" customHeight="1">
      <c r="B430" s="56">
        <v>2026</v>
      </c>
      <c r="C430" s="68">
        <v>4</v>
      </c>
      <c r="D430" s="68" t="s">
        <v>14</v>
      </c>
      <c r="E430" s="68" t="s">
        <v>3258</v>
      </c>
      <c r="F430" s="68" t="s">
        <v>110</v>
      </c>
      <c r="G430" s="68">
        <v>3011159701</v>
      </c>
      <c r="H430" s="68" t="s">
        <v>132</v>
      </c>
      <c r="I430" s="68" t="s">
        <v>1235</v>
      </c>
      <c r="J430" s="29" t="s">
        <v>711</v>
      </c>
      <c r="K430" s="29">
        <v>241</v>
      </c>
      <c r="L430" s="29" t="s">
        <v>136</v>
      </c>
      <c r="M430" s="140">
        <v>27657160</v>
      </c>
      <c r="N430" s="29"/>
      <c r="O430" s="62"/>
      <c r="P430" s="29" t="s">
        <v>1965</v>
      </c>
      <c r="Q430" s="67" t="s">
        <v>486</v>
      </c>
      <c r="R430" s="67" t="s">
        <v>657</v>
      </c>
      <c r="S430" s="67" t="s">
        <v>1184</v>
      </c>
      <c r="T430" s="68" t="s">
        <v>24</v>
      </c>
      <c r="U430" s="68"/>
      <c r="V430" s="68"/>
      <c r="W430" s="133"/>
    </row>
    <row r="431" spans="2:23" s="143" customFormat="1" ht="17.25" customHeight="1">
      <c r="B431" s="56">
        <v>2026</v>
      </c>
      <c r="C431" s="68">
        <v>6</v>
      </c>
      <c r="D431" s="68" t="s">
        <v>14</v>
      </c>
      <c r="E431" s="68" t="s">
        <v>1289</v>
      </c>
      <c r="F431" s="68" t="s">
        <v>110</v>
      </c>
      <c r="G431" s="68">
        <v>3011150501</v>
      </c>
      <c r="H431" s="68" t="s">
        <v>102</v>
      </c>
      <c r="I431" s="68" t="s">
        <v>231</v>
      </c>
      <c r="J431" s="29" t="s">
        <v>16</v>
      </c>
      <c r="K431" s="29">
        <v>374</v>
      </c>
      <c r="L431" s="29" t="s">
        <v>103</v>
      </c>
      <c r="M431" s="140">
        <v>42699580</v>
      </c>
      <c r="N431" s="29"/>
      <c r="O431" s="62" t="s">
        <v>1997</v>
      </c>
      <c r="P431" s="29"/>
      <c r="Q431" s="67" t="s">
        <v>486</v>
      </c>
      <c r="R431" s="67" t="s">
        <v>943</v>
      </c>
      <c r="S431" s="67" t="s">
        <v>1224</v>
      </c>
      <c r="T431" s="68" t="s">
        <v>24</v>
      </c>
      <c r="U431" s="68"/>
      <c r="V431" s="68"/>
      <c r="W431" s="133"/>
    </row>
    <row r="432" spans="2:23" s="143" customFormat="1" ht="17.25" customHeight="1">
      <c r="B432" s="56">
        <v>2026</v>
      </c>
      <c r="C432" s="68">
        <v>6</v>
      </c>
      <c r="D432" s="68" t="s">
        <v>14</v>
      </c>
      <c r="E432" s="68" t="s">
        <v>1289</v>
      </c>
      <c r="F432" s="68" t="s">
        <v>110</v>
      </c>
      <c r="G432" s="68">
        <v>3011150501</v>
      </c>
      <c r="H432" s="68" t="s">
        <v>102</v>
      </c>
      <c r="I432" s="68" t="s">
        <v>758</v>
      </c>
      <c r="J432" s="29" t="s">
        <v>16</v>
      </c>
      <c r="K432" s="29">
        <v>56</v>
      </c>
      <c r="L432" s="29" t="s">
        <v>103</v>
      </c>
      <c r="M432" s="140">
        <v>5878880</v>
      </c>
      <c r="N432" s="29"/>
      <c r="O432" s="62" t="s">
        <v>1997</v>
      </c>
      <c r="P432" s="29"/>
      <c r="Q432" s="67" t="s">
        <v>486</v>
      </c>
      <c r="R432" s="67" t="s">
        <v>943</v>
      </c>
      <c r="S432" s="67" t="s">
        <v>1224</v>
      </c>
      <c r="T432" s="68" t="s">
        <v>24</v>
      </c>
      <c r="U432" s="68"/>
      <c r="V432" s="68"/>
      <c r="W432" s="133"/>
    </row>
    <row r="433" spans="2:23" s="143" customFormat="1" ht="17.25" customHeight="1">
      <c r="B433" s="56">
        <v>2026</v>
      </c>
      <c r="C433" s="68">
        <v>6</v>
      </c>
      <c r="D433" s="68" t="s">
        <v>14</v>
      </c>
      <c r="E433" s="68" t="s">
        <v>1289</v>
      </c>
      <c r="F433" s="68" t="s">
        <v>110</v>
      </c>
      <c r="G433" s="68">
        <v>3010161901</v>
      </c>
      <c r="H433" s="68" t="s">
        <v>115</v>
      </c>
      <c r="I433" s="68" t="s">
        <v>248</v>
      </c>
      <c r="J433" s="29" t="s">
        <v>16</v>
      </c>
      <c r="K433" s="29">
        <v>24.283000000000001</v>
      </c>
      <c r="L433" s="29" t="s">
        <v>116</v>
      </c>
      <c r="M433" s="140">
        <v>20795718.370000001</v>
      </c>
      <c r="N433" s="29"/>
      <c r="O433" s="29" t="s">
        <v>1997</v>
      </c>
      <c r="P433" s="29"/>
      <c r="Q433" s="67" t="s">
        <v>486</v>
      </c>
      <c r="R433" s="67" t="s">
        <v>943</v>
      </c>
      <c r="S433" s="67" t="s">
        <v>1224</v>
      </c>
      <c r="T433" s="68" t="s">
        <v>24</v>
      </c>
      <c r="U433" s="68"/>
      <c r="V433" s="68"/>
      <c r="W433" s="133"/>
    </row>
    <row r="434" spans="2:23" s="143" customFormat="1" ht="17.25" customHeight="1">
      <c r="B434" s="56">
        <v>2026</v>
      </c>
      <c r="C434" s="68">
        <v>6</v>
      </c>
      <c r="D434" s="68" t="s">
        <v>14</v>
      </c>
      <c r="E434" s="68" t="s">
        <v>1289</v>
      </c>
      <c r="F434" s="68" t="s">
        <v>110</v>
      </c>
      <c r="G434" s="68">
        <v>3010161901</v>
      </c>
      <c r="H434" s="68" t="s">
        <v>115</v>
      </c>
      <c r="I434" s="68" t="s">
        <v>722</v>
      </c>
      <c r="J434" s="29" t="s">
        <v>16</v>
      </c>
      <c r="K434" s="29">
        <v>1.4999999999999999E-2</v>
      </c>
      <c r="L434" s="29" t="s">
        <v>116</v>
      </c>
      <c r="M434" s="140">
        <v>12845.85</v>
      </c>
      <c r="N434" s="29"/>
      <c r="O434" s="62" t="s">
        <v>1997</v>
      </c>
      <c r="P434" s="29"/>
      <c r="Q434" s="67" t="s">
        <v>486</v>
      </c>
      <c r="R434" s="67" t="s">
        <v>943</v>
      </c>
      <c r="S434" s="67" t="s">
        <v>1224</v>
      </c>
      <c r="T434" s="68" t="s">
        <v>24</v>
      </c>
      <c r="U434" s="68"/>
      <c r="V434" s="68"/>
      <c r="W434" s="133"/>
    </row>
    <row r="435" spans="2:23" s="143" customFormat="1" ht="17.25" customHeight="1">
      <c r="B435" s="56">
        <v>2026</v>
      </c>
      <c r="C435" s="68">
        <v>4</v>
      </c>
      <c r="D435" s="68" t="s">
        <v>14</v>
      </c>
      <c r="E435" s="68" t="s">
        <v>1034</v>
      </c>
      <c r="F435" s="68" t="s">
        <v>110</v>
      </c>
      <c r="G435" s="68">
        <v>3011150501</v>
      </c>
      <c r="H435" s="68" t="s">
        <v>102</v>
      </c>
      <c r="I435" s="68" t="s">
        <v>347</v>
      </c>
      <c r="J435" s="29" t="s">
        <v>282</v>
      </c>
      <c r="K435" s="29">
        <v>100</v>
      </c>
      <c r="L435" s="29" t="s">
        <v>136</v>
      </c>
      <c r="M435" s="140">
        <v>11800000</v>
      </c>
      <c r="N435" s="29"/>
      <c r="O435" s="62" t="s">
        <v>1997</v>
      </c>
      <c r="P435" s="29"/>
      <c r="Q435" s="67" t="s">
        <v>486</v>
      </c>
      <c r="R435" s="67" t="s">
        <v>617</v>
      </c>
      <c r="S435" s="67" t="s">
        <v>618</v>
      </c>
      <c r="T435" s="68" t="s">
        <v>24</v>
      </c>
      <c r="U435" s="68"/>
      <c r="V435" s="68"/>
      <c r="W435" s="133"/>
    </row>
    <row r="436" spans="2:23" s="143" customFormat="1" ht="17.25" customHeight="1">
      <c r="B436" s="69">
        <v>2026</v>
      </c>
      <c r="C436" s="68">
        <v>4</v>
      </c>
      <c r="D436" s="68" t="s">
        <v>14</v>
      </c>
      <c r="E436" s="68" t="s">
        <v>1223</v>
      </c>
      <c r="F436" s="68" t="s">
        <v>110</v>
      </c>
      <c r="G436" s="68">
        <v>3011150501</v>
      </c>
      <c r="H436" s="68" t="s">
        <v>102</v>
      </c>
      <c r="I436" s="68" t="s">
        <v>347</v>
      </c>
      <c r="J436" s="29" t="s">
        <v>282</v>
      </c>
      <c r="K436" s="29">
        <v>40</v>
      </c>
      <c r="L436" s="29" t="s">
        <v>136</v>
      </c>
      <c r="M436" s="140">
        <v>4720000</v>
      </c>
      <c r="N436" s="29"/>
      <c r="O436" s="62" t="s">
        <v>1997</v>
      </c>
      <c r="P436" s="29"/>
      <c r="Q436" s="68" t="s">
        <v>486</v>
      </c>
      <c r="R436" s="68" t="s">
        <v>617</v>
      </c>
      <c r="S436" s="68" t="s">
        <v>618</v>
      </c>
      <c r="T436" s="68" t="s">
        <v>24</v>
      </c>
      <c r="U436" s="68"/>
      <c r="V436" s="68"/>
      <c r="W436" s="133"/>
    </row>
    <row r="437" spans="2:23" s="143" customFormat="1" ht="17.25" customHeight="1">
      <c r="B437" s="69">
        <v>2026</v>
      </c>
      <c r="C437" s="68">
        <v>4</v>
      </c>
      <c r="D437" s="68" t="s">
        <v>15</v>
      </c>
      <c r="E437" s="68" t="s">
        <v>873</v>
      </c>
      <c r="F437" s="68" t="s">
        <v>110</v>
      </c>
      <c r="G437" s="68">
        <v>3015200101</v>
      </c>
      <c r="H437" s="68" t="s">
        <v>874</v>
      </c>
      <c r="I437" s="68" t="s">
        <v>875</v>
      </c>
      <c r="J437" s="29" t="s">
        <v>775</v>
      </c>
      <c r="K437" s="29">
        <v>162</v>
      </c>
      <c r="L437" s="29" t="s">
        <v>273</v>
      </c>
      <c r="M437" s="140">
        <v>53460000.000000007</v>
      </c>
      <c r="N437" s="29"/>
      <c r="O437" s="62" t="s">
        <v>1997</v>
      </c>
      <c r="P437" s="29"/>
      <c r="Q437" s="68" t="s">
        <v>486</v>
      </c>
      <c r="R437" s="68" t="s">
        <v>446</v>
      </c>
      <c r="S437" s="68" t="s">
        <v>1222</v>
      </c>
      <c r="T437" s="68" t="s">
        <v>24</v>
      </c>
      <c r="U437" s="68"/>
      <c r="V437" s="68"/>
      <c r="W437" s="133"/>
    </row>
    <row r="438" spans="2:23" s="143" customFormat="1" ht="17.25" customHeight="1">
      <c r="B438" s="69">
        <v>2026</v>
      </c>
      <c r="C438" s="68">
        <v>4</v>
      </c>
      <c r="D438" s="68" t="s">
        <v>14</v>
      </c>
      <c r="E438" s="68" t="s">
        <v>670</v>
      </c>
      <c r="F438" s="68" t="s">
        <v>110</v>
      </c>
      <c r="G438" s="68">
        <v>3011150501</v>
      </c>
      <c r="H438" s="68" t="s">
        <v>102</v>
      </c>
      <c r="I438" s="68" t="s">
        <v>234</v>
      </c>
      <c r="J438" s="29" t="s">
        <v>282</v>
      </c>
      <c r="K438" s="29">
        <v>88</v>
      </c>
      <c r="L438" s="29" t="s">
        <v>103</v>
      </c>
      <c r="M438" s="140">
        <v>16591000</v>
      </c>
      <c r="N438" s="29"/>
      <c r="O438" s="62"/>
      <c r="P438" s="29"/>
      <c r="Q438" s="68" t="s">
        <v>486</v>
      </c>
      <c r="R438" s="68" t="s">
        <v>595</v>
      </c>
      <c r="S438" s="68" t="s">
        <v>596</v>
      </c>
      <c r="T438" s="68" t="s">
        <v>24</v>
      </c>
      <c r="U438" s="68"/>
      <c r="V438" s="68"/>
      <c r="W438" s="133"/>
    </row>
    <row r="439" spans="2:23" s="143" customFormat="1" ht="17.25" customHeight="1">
      <c r="B439" s="56">
        <v>2026</v>
      </c>
      <c r="C439" s="68">
        <v>4</v>
      </c>
      <c r="D439" s="68" t="s">
        <v>14</v>
      </c>
      <c r="E439" s="68" t="s">
        <v>3259</v>
      </c>
      <c r="F439" s="68" t="s">
        <v>52</v>
      </c>
      <c r="G439" s="68">
        <v>4015151301</v>
      </c>
      <c r="H439" s="68" t="s">
        <v>3260</v>
      </c>
      <c r="I439" s="68" t="s">
        <v>230</v>
      </c>
      <c r="J439" s="29" t="s">
        <v>3261</v>
      </c>
      <c r="K439" s="29">
        <v>1</v>
      </c>
      <c r="L439" s="29" t="s">
        <v>106</v>
      </c>
      <c r="M439" s="140">
        <v>26000000</v>
      </c>
      <c r="N439" s="29"/>
      <c r="O439" s="62"/>
      <c r="P439" s="29"/>
      <c r="Q439" s="67" t="s">
        <v>488</v>
      </c>
      <c r="R439" s="67" t="s">
        <v>440</v>
      </c>
      <c r="S439" s="67" t="s">
        <v>1180</v>
      </c>
      <c r="T439" s="68" t="s">
        <v>24</v>
      </c>
      <c r="U439" s="68"/>
      <c r="V439" s="68" t="s">
        <v>79</v>
      </c>
      <c r="W439" s="133"/>
    </row>
    <row r="440" spans="2:23" s="143" customFormat="1" ht="17.25" customHeight="1">
      <c r="B440" s="56">
        <v>2026</v>
      </c>
      <c r="C440" s="68">
        <v>6</v>
      </c>
      <c r="D440" s="68" t="s">
        <v>14</v>
      </c>
      <c r="E440" s="68" t="s">
        <v>3262</v>
      </c>
      <c r="F440" s="68" t="s">
        <v>110</v>
      </c>
      <c r="G440" s="68">
        <v>4014218702</v>
      </c>
      <c r="H440" s="68" t="s">
        <v>3263</v>
      </c>
      <c r="I440" s="68" t="s">
        <v>3264</v>
      </c>
      <c r="J440" s="29" t="s">
        <v>3265</v>
      </c>
      <c r="K440" s="29">
        <v>42</v>
      </c>
      <c r="L440" s="29" t="s">
        <v>108</v>
      </c>
      <c r="M440" s="140">
        <v>570576000</v>
      </c>
      <c r="N440" s="29"/>
      <c r="O440" s="62" t="s">
        <v>1997</v>
      </c>
      <c r="P440" s="29"/>
      <c r="Q440" s="67" t="s">
        <v>200</v>
      </c>
      <c r="R440" s="67" t="s">
        <v>485</v>
      </c>
      <c r="S440" s="67" t="s">
        <v>1113</v>
      </c>
      <c r="T440" s="68" t="s">
        <v>24</v>
      </c>
      <c r="U440" s="68"/>
      <c r="V440" s="68"/>
      <c r="W440" s="133"/>
    </row>
    <row r="441" spans="2:23" s="143" customFormat="1" ht="17.25" customHeight="1">
      <c r="B441" s="56">
        <v>2026</v>
      </c>
      <c r="C441" s="68">
        <v>6</v>
      </c>
      <c r="D441" s="68" t="s">
        <v>14</v>
      </c>
      <c r="E441" s="68" t="s">
        <v>3262</v>
      </c>
      <c r="F441" s="68" t="s">
        <v>110</v>
      </c>
      <c r="G441" s="68">
        <v>4014218702</v>
      </c>
      <c r="H441" s="68" t="s">
        <v>3263</v>
      </c>
      <c r="I441" s="68" t="s">
        <v>3266</v>
      </c>
      <c r="J441" s="29" t="s">
        <v>3265</v>
      </c>
      <c r="K441" s="29">
        <v>1</v>
      </c>
      <c r="L441" s="29" t="s">
        <v>108</v>
      </c>
      <c r="M441" s="140">
        <v>9055000</v>
      </c>
      <c r="N441" s="29"/>
      <c r="O441" s="62" t="s">
        <v>1997</v>
      </c>
      <c r="P441" s="29"/>
      <c r="Q441" s="67" t="s">
        <v>200</v>
      </c>
      <c r="R441" s="67" t="s">
        <v>485</v>
      </c>
      <c r="S441" s="67" t="s">
        <v>1113</v>
      </c>
      <c r="T441" s="68" t="s">
        <v>24</v>
      </c>
      <c r="U441" s="68"/>
      <c r="V441" s="68"/>
      <c r="W441" s="133"/>
    </row>
    <row r="442" spans="2:23" s="143" customFormat="1" ht="17.25" customHeight="1">
      <c r="B442" s="56">
        <v>2026</v>
      </c>
      <c r="C442" s="68">
        <v>6</v>
      </c>
      <c r="D442" s="68" t="s">
        <v>14</v>
      </c>
      <c r="E442" s="68" t="s">
        <v>3262</v>
      </c>
      <c r="F442" s="68" t="s">
        <v>110</v>
      </c>
      <c r="G442" s="68">
        <v>4014218702</v>
      </c>
      <c r="H442" s="68" t="s">
        <v>3263</v>
      </c>
      <c r="I442" s="68" t="s">
        <v>3267</v>
      </c>
      <c r="J442" s="29" t="s">
        <v>3265</v>
      </c>
      <c r="K442" s="29">
        <v>20</v>
      </c>
      <c r="L442" s="29" t="s">
        <v>108</v>
      </c>
      <c r="M442" s="140">
        <v>77415000</v>
      </c>
      <c r="N442" s="29"/>
      <c r="O442" s="62" t="s">
        <v>1997</v>
      </c>
      <c r="P442" s="29"/>
      <c r="Q442" s="67" t="s">
        <v>200</v>
      </c>
      <c r="R442" s="67" t="s">
        <v>485</v>
      </c>
      <c r="S442" s="67" t="s">
        <v>1113</v>
      </c>
      <c r="T442" s="68" t="s">
        <v>24</v>
      </c>
      <c r="U442" s="68"/>
      <c r="V442" s="68"/>
      <c r="W442" s="133"/>
    </row>
    <row r="443" spans="2:23" s="143" customFormat="1" ht="17.25" customHeight="1">
      <c r="B443" s="56">
        <v>2026</v>
      </c>
      <c r="C443" s="68">
        <v>6</v>
      </c>
      <c r="D443" s="68" t="s">
        <v>14</v>
      </c>
      <c r="E443" s="68" t="s">
        <v>3262</v>
      </c>
      <c r="F443" s="68" t="s">
        <v>110</v>
      </c>
      <c r="G443" s="68">
        <v>4014218702</v>
      </c>
      <c r="H443" s="68" t="s">
        <v>3263</v>
      </c>
      <c r="I443" s="68" t="s">
        <v>3268</v>
      </c>
      <c r="J443" s="29" t="s">
        <v>3265</v>
      </c>
      <c r="K443" s="29">
        <v>1</v>
      </c>
      <c r="L443" s="29" t="s">
        <v>108</v>
      </c>
      <c r="M443" s="140">
        <v>1939000</v>
      </c>
      <c r="N443" s="29"/>
      <c r="O443" s="62" t="s">
        <v>1997</v>
      </c>
      <c r="P443" s="29"/>
      <c r="Q443" s="67" t="s">
        <v>200</v>
      </c>
      <c r="R443" s="67" t="s">
        <v>485</v>
      </c>
      <c r="S443" s="67" t="s">
        <v>1113</v>
      </c>
      <c r="T443" s="68" t="s">
        <v>24</v>
      </c>
      <c r="U443" s="68"/>
      <c r="V443" s="68"/>
      <c r="W443" s="133"/>
    </row>
    <row r="444" spans="2:23" s="143" customFormat="1" ht="17.25" customHeight="1">
      <c r="B444" s="56">
        <v>2026</v>
      </c>
      <c r="C444" s="68">
        <v>6</v>
      </c>
      <c r="D444" s="68" t="s">
        <v>14</v>
      </c>
      <c r="E444" s="68" t="s">
        <v>3262</v>
      </c>
      <c r="F444" s="68" t="s">
        <v>110</v>
      </c>
      <c r="G444" s="68">
        <v>4014218902</v>
      </c>
      <c r="H444" s="68" t="s">
        <v>3269</v>
      </c>
      <c r="I444" s="68" t="s">
        <v>3270</v>
      </c>
      <c r="J444" s="29" t="s">
        <v>3265</v>
      </c>
      <c r="K444" s="29">
        <v>67</v>
      </c>
      <c r="L444" s="29" t="s">
        <v>273</v>
      </c>
      <c r="M444" s="140">
        <v>11355000</v>
      </c>
      <c r="N444" s="29" t="s">
        <v>1997</v>
      </c>
      <c r="O444" s="29"/>
      <c r="P444" s="29"/>
      <c r="Q444" s="67" t="s">
        <v>200</v>
      </c>
      <c r="R444" s="67" t="s">
        <v>485</v>
      </c>
      <c r="S444" s="67" t="s">
        <v>1113</v>
      </c>
      <c r="T444" s="68" t="s">
        <v>24</v>
      </c>
      <c r="U444" s="68"/>
      <c r="V444" s="68"/>
      <c r="W444" s="133"/>
    </row>
    <row r="445" spans="2:23" s="143" customFormat="1" ht="17.25" customHeight="1">
      <c r="B445" s="56">
        <v>2026</v>
      </c>
      <c r="C445" s="68">
        <v>6</v>
      </c>
      <c r="D445" s="68" t="s">
        <v>14</v>
      </c>
      <c r="E445" s="68" t="s">
        <v>3262</v>
      </c>
      <c r="F445" s="68" t="s">
        <v>110</v>
      </c>
      <c r="G445" s="68">
        <v>4014218902</v>
      </c>
      <c r="H445" s="68" t="s">
        <v>3269</v>
      </c>
      <c r="I445" s="68" t="s">
        <v>3271</v>
      </c>
      <c r="J445" s="29" t="s">
        <v>3265</v>
      </c>
      <c r="K445" s="29">
        <v>121</v>
      </c>
      <c r="L445" s="29" t="s">
        <v>273</v>
      </c>
      <c r="M445" s="140">
        <v>55328000</v>
      </c>
      <c r="N445" s="29" t="s">
        <v>1997</v>
      </c>
      <c r="O445" s="62"/>
      <c r="P445" s="29"/>
      <c r="Q445" s="67" t="s">
        <v>200</v>
      </c>
      <c r="R445" s="67" t="s">
        <v>485</v>
      </c>
      <c r="S445" s="67" t="s">
        <v>1113</v>
      </c>
      <c r="T445" s="68" t="s">
        <v>24</v>
      </c>
      <c r="U445" s="68"/>
      <c r="V445" s="68"/>
      <c r="W445" s="133"/>
    </row>
    <row r="446" spans="2:23" s="143" customFormat="1" ht="17.25" customHeight="1">
      <c r="B446" s="56">
        <v>2026</v>
      </c>
      <c r="C446" s="68">
        <v>6</v>
      </c>
      <c r="D446" s="68" t="s">
        <v>14</v>
      </c>
      <c r="E446" s="68" t="s">
        <v>3262</v>
      </c>
      <c r="F446" s="68" t="s">
        <v>110</v>
      </c>
      <c r="G446" s="68">
        <v>4014238402</v>
      </c>
      <c r="H446" s="68" t="s">
        <v>3272</v>
      </c>
      <c r="I446" s="68" t="s">
        <v>3273</v>
      </c>
      <c r="J446" s="29" t="s">
        <v>3265</v>
      </c>
      <c r="K446" s="29">
        <v>3</v>
      </c>
      <c r="L446" s="29" t="s">
        <v>112</v>
      </c>
      <c r="M446" s="140">
        <v>3712000</v>
      </c>
      <c r="N446" s="29"/>
      <c r="O446" s="29" t="s">
        <v>1997</v>
      </c>
      <c r="P446" s="29"/>
      <c r="Q446" s="67" t="s">
        <v>200</v>
      </c>
      <c r="R446" s="67" t="s">
        <v>485</v>
      </c>
      <c r="S446" s="67" t="s">
        <v>1113</v>
      </c>
      <c r="T446" s="68" t="s">
        <v>24</v>
      </c>
      <c r="U446" s="68"/>
      <c r="V446" s="68"/>
      <c r="W446" s="133"/>
    </row>
    <row r="447" spans="2:23" s="143" customFormat="1" ht="17.25" customHeight="1">
      <c r="B447" s="56">
        <v>2026</v>
      </c>
      <c r="C447" s="68">
        <v>6</v>
      </c>
      <c r="D447" s="68" t="s">
        <v>14</v>
      </c>
      <c r="E447" s="68" t="s">
        <v>3262</v>
      </c>
      <c r="F447" s="68" t="s">
        <v>110</v>
      </c>
      <c r="G447" s="68">
        <v>4014238402</v>
      </c>
      <c r="H447" s="68" t="s">
        <v>3272</v>
      </c>
      <c r="I447" s="68" t="s">
        <v>3274</v>
      </c>
      <c r="J447" s="29" t="s">
        <v>3265</v>
      </c>
      <c r="K447" s="29">
        <v>6</v>
      </c>
      <c r="L447" s="29" t="s">
        <v>112</v>
      </c>
      <c r="M447" s="140">
        <v>17271000</v>
      </c>
      <c r="N447" s="29"/>
      <c r="O447" s="29" t="s">
        <v>1997</v>
      </c>
      <c r="P447" s="29"/>
      <c r="Q447" s="67" t="s">
        <v>200</v>
      </c>
      <c r="R447" s="67" t="s">
        <v>485</v>
      </c>
      <c r="S447" s="67" t="s">
        <v>1113</v>
      </c>
      <c r="T447" s="68" t="s">
        <v>24</v>
      </c>
      <c r="U447" s="68"/>
      <c r="V447" s="68"/>
      <c r="W447" s="133"/>
    </row>
    <row r="448" spans="2:23" s="143" customFormat="1" ht="17.25" customHeight="1">
      <c r="B448" s="56">
        <v>2026</v>
      </c>
      <c r="C448" s="68">
        <v>6</v>
      </c>
      <c r="D448" s="68" t="s">
        <v>14</v>
      </c>
      <c r="E448" s="68" t="s">
        <v>3262</v>
      </c>
      <c r="F448" s="68" t="s">
        <v>110</v>
      </c>
      <c r="G448" s="68">
        <v>4014169401</v>
      </c>
      <c r="H448" s="68" t="s">
        <v>3275</v>
      </c>
      <c r="I448" s="68" t="s">
        <v>3276</v>
      </c>
      <c r="J448" s="29" t="s">
        <v>3265</v>
      </c>
      <c r="K448" s="29">
        <v>6</v>
      </c>
      <c r="L448" s="29" t="s">
        <v>112</v>
      </c>
      <c r="M448" s="140">
        <v>56555000</v>
      </c>
      <c r="N448" s="29"/>
      <c r="O448" s="62" t="s">
        <v>1997</v>
      </c>
      <c r="P448" s="29"/>
      <c r="Q448" s="67" t="s">
        <v>200</v>
      </c>
      <c r="R448" s="67" t="s">
        <v>485</v>
      </c>
      <c r="S448" s="67" t="s">
        <v>1113</v>
      </c>
      <c r="T448" s="68" t="s">
        <v>24</v>
      </c>
      <c r="U448" s="68"/>
      <c r="V448" s="68"/>
      <c r="W448" s="133"/>
    </row>
    <row r="449" spans="2:23" s="143" customFormat="1" ht="17.25" customHeight="1">
      <c r="B449" s="67">
        <v>2026</v>
      </c>
      <c r="C449" s="68">
        <v>6</v>
      </c>
      <c r="D449" s="68" t="s">
        <v>14</v>
      </c>
      <c r="E449" s="68" t="s">
        <v>3262</v>
      </c>
      <c r="F449" s="68" t="s">
        <v>110</v>
      </c>
      <c r="G449" s="68">
        <v>4014169401</v>
      </c>
      <c r="H449" s="68" t="s">
        <v>3275</v>
      </c>
      <c r="I449" s="68" t="s">
        <v>3277</v>
      </c>
      <c r="J449" s="29" t="s">
        <v>3265</v>
      </c>
      <c r="K449" s="29">
        <v>3</v>
      </c>
      <c r="L449" s="29" t="s">
        <v>112</v>
      </c>
      <c r="M449" s="140">
        <v>48678000</v>
      </c>
      <c r="N449" s="29"/>
      <c r="O449" s="62" t="s">
        <v>1997</v>
      </c>
      <c r="P449" s="29"/>
      <c r="Q449" s="67" t="s">
        <v>200</v>
      </c>
      <c r="R449" s="67" t="s">
        <v>485</v>
      </c>
      <c r="S449" s="67" t="s">
        <v>1113</v>
      </c>
      <c r="T449" s="68" t="s">
        <v>24</v>
      </c>
      <c r="U449" s="68"/>
      <c r="V449" s="68"/>
      <c r="W449" s="133"/>
    </row>
    <row r="450" spans="2:23" s="143" customFormat="1" ht="17.25" customHeight="1">
      <c r="B450" s="67">
        <v>2026</v>
      </c>
      <c r="C450" s="68">
        <v>6</v>
      </c>
      <c r="D450" s="68" t="s">
        <v>14</v>
      </c>
      <c r="E450" s="68" t="s">
        <v>3262</v>
      </c>
      <c r="F450" s="68" t="s">
        <v>110</v>
      </c>
      <c r="G450" s="68">
        <v>4014169401</v>
      </c>
      <c r="H450" s="68" t="s">
        <v>3275</v>
      </c>
      <c r="I450" s="68" t="s">
        <v>3278</v>
      </c>
      <c r="J450" s="29" t="s">
        <v>3265</v>
      </c>
      <c r="K450" s="29">
        <v>12</v>
      </c>
      <c r="L450" s="29" t="s">
        <v>112</v>
      </c>
      <c r="M450" s="140">
        <v>273679000</v>
      </c>
      <c r="N450" s="29"/>
      <c r="O450" s="62" t="s">
        <v>1997</v>
      </c>
      <c r="P450" s="29"/>
      <c r="Q450" s="67" t="s">
        <v>200</v>
      </c>
      <c r="R450" s="67" t="s">
        <v>485</v>
      </c>
      <c r="S450" s="67" t="s">
        <v>1113</v>
      </c>
      <c r="T450" s="68" t="s">
        <v>24</v>
      </c>
      <c r="U450" s="68"/>
      <c r="V450" s="68"/>
      <c r="W450" s="133"/>
    </row>
    <row r="451" spans="2:23" s="143" customFormat="1" ht="17.25" customHeight="1">
      <c r="B451" s="67">
        <v>2026</v>
      </c>
      <c r="C451" s="68">
        <v>6</v>
      </c>
      <c r="D451" s="68" t="s">
        <v>14</v>
      </c>
      <c r="E451" s="68" t="s">
        <v>3262</v>
      </c>
      <c r="F451" s="68" t="s">
        <v>110</v>
      </c>
      <c r="G451" s="68">
        <v>4014169401</v>
      </c>
      <c r="H451" s="68" t="s">
        <v>3275</v>
      </c>
      <c r="I451" s="68" t="s">
        <v>3279</v>
      </c>
      <c r="J451" s="29" t="s">
        <v>3265</v>
      </c>
      <c r="K451" s="29">
        <v>6</v>
      </c>
      <c r="L451" s="29" t="s">
        <v>112</v>
      </c>
      <c r="M451" s="140">
        <v>236015000</v>
      </c>
      <c r="N451" s="29"/>
      <c r="O451" s="29" t="s">
        <v>1997</v>
      </c>
      <c r="P451" s="29"/>
      <c r="Q451" s="67" t="s">
        <v>200</v>
      </c>
      <c r="R451" s="67" t="s">
        <v>485</v>
      </c>
      <c r="S451" s="67" t="s">
        <v>1113</v>
      </c>
      <c r="T451" s="68" t="s">
        <v>24</v>
      </c>
      <c r="U451" s="68"/>
      <c r="V451" s="68"/>
      <c r="W451" s="133"/>
    </row>
    <row r="452" spans="2:23" s="144" customFormat="1" ht="17.25" customHeight="1">
      <c r="B452" s="126">
        <v>2026</v>
      </c>
      <c r="C452" s="219">
        <v>5</v>
      </c>
      <c r="D452" s="219" t="s">
        <v>15</v>
      </c>
      <c r="E452" s="219" t="s">
        <v>3371</v>
      </c>
      <c r="F452" s="219" t="s">
        <v>101</v>
      </c>
      <c r="G452" s="219">
        <v>4617161002</v>
      </c>
      <c r="H452" s="219" t="s">
        <v>3372</v>
      </c>
      <c r="I452" s="219"/>
      <c r="J452" s="110"/>
      <c r="K452" s="110">
        <v>104</v>
      </c>
      <c r="L452" s="110" t="s">
        <v>1911</v>
      </c>
      <c r="M452" s="282">
        <v>366000000</v>
      </c>
      <c r="N452" s="110"/>
      <c r="O452" s="110" t="s">
        <v>1912</v>
      </c>
      <c r="P452" s="110"/>
      <c r="Q452" s="126" t="s">
        <v>3373</v>
      </c>
      <c r="R452" s="126" t="s">
        <v>3374</v>
      </c>
      <c r="S452" s="126" t="s">
        <v>3375</v>
      </c>
      <c r="T452" s="219"/>
      <c r="U452" s="219"/>
      <c r="V452" s="219"/>
      <c r="W452" s="132"/>
    </row>
    <row r="453" spans="2:23" s="144" customFormat="1" ht="17.25" customHeight="1">
      <c r="B453" s="126">
        <v>2026</v>
      </c>
      <c r="C453" s="32">
        <v>5</v>
      </c>
      <c r="D453" s="32" t="s">
        <v>15</v>
      </c>
      <c r="E453" s="219" t="s">
        <v>3376</v>
      </c>
      <c r="F453" s="32" t="s">
        <v>101</v>
      </c>
      <c r="G453" s="32">
        <v>4014229801</v>
      </c>
      <c r="H453" s="32" t="s">
        <v>2689</v>
      </c>
      <c r="I453" s="32"/>
      <c r="J453" s="47"/>
      <c r="K453" s="47">
        <v>44</v>
      </c>
      <c r="L453" s="47" t="s">
        <v>1911</v>
      </c>
      <c r="M453" s="159">
        <v>515000000</v>
      </c>
      <c r="N453" s="47"/>
      <c r="O453" s="47"/>
      <c r="P453" s="47"/>
      <c r="Q453" s="127" t="s">
        <v>3373</v>
      </c>
      <c r="R453" s="127" t="s">
        <v>3374</v>
      </c>
      <c r="S453" s="127" t="s">
        <v>3375</v>
      </c>
      <c r="T453" s="32"/>
      <c r="U453" s="32"/>
      <c r="V453" s="32"/>
      <c r="W453" s="132"/>
    </row>
    <row r="454" spans="2:23" s="144" customFormat="1" ht="17.25" customHeight="1">
      <c r="B454" s="126">
        <v>2026</v>
      </c>
      <c r="C454" s="32">
        <v>6</v>
      </c>
      <c r="D454" s="32" t="s">
        <v>14</v>
      </c>
      <c r="E454" s="32" t="s">
        <v>3377</v>
      </c>
      <c r="F454" s="32" t="s">
        <v>101</v>
      </c>
      <c r="G454" s="32">
        <v>4617162201</v>
      </c>
      <c r="H454" s="32" t="s">
        <v>1824</v>
      </c>
      <c r="I454" s="32"/>
      <c r="J454" s="47"/>
      <c r="K454" s="47">
        <v>2</v>
      </c>
      <c r="L454" s="47" t="s">
        <v>1911</v>
      </c>
      <c r="M454" s="159">
        <v>7600000</v>
      </c>
      <c r="N454" s="47" t="s">
        <v>1912</v>
      </c>
      <c r="O454" s="47"/>
      <c r="P454" s="47"/>
      <c r="Q454" s="127" t="s">
        <v>3373</v>
      </c>
      <c r="R454" s="127" t="s">
        <v>3374</v>
      </c>
      <c r="S454" s="127" t="s">
        <v>3375</v>
      </c>
      <c r="T454" s="32"/>
      <c r="U454" s="32"/>
      <c r="V454" s="32"/>
      <c r="W454" s="132"/>
    </row>
    <row r="455" spans="2:23" s="144" customFormat="1" ht="17.25" customHeight="1">
      <c r="B455" s="126">
        <v>2026</v>
      </c>
      <c r="C455" s="32">
        <v>6</v>
      </c>
      <c r="D455" s="32" t="s">
        <v>14</v>
      </c>
      <c r="E455" s="32" t="s">
        <v>3378</v>
      </c>
      <c r="F455" s="32" t="s">
        <v>101</v>
      </c>
      <c r="G455" s="32">
        <v>4323290201</v>
      </c>
      <c r="H455" s="32" t="s">
        <v>3379</v>
      </c>
      <c r="I455" s="32"/>
      <c r="J455" s="47"/>
      <c r="K455" s="47">
        <v>2</v>
      </c>
      <c r="L455" s="47" t="s">
        <v>1911</v>
      </c>
      <c r="M455" s="159">
        <v>47000000</v>
      </c>
      <c r="N455" s="47"/>
      <c r="O455" s="47" t="s">
        <v>271</v>
      </c>
      <c r="P455" s="47"/>
      <c r="Q455" s="127" t="s">
        <v>3373</v>
      </c>
      <c r="R455" s="127" t="s">
        <v>3374</v>
      </c>
      <c r="S455" s="127" t="s">
        <v>3375</v>
      </c>
      <c r="T455" s="32"/>
      <c r="U455" s="32"/>
      <c r="V455" s="32"/>
      <c r="W455" s="132"/>
    </row>
    <row r="456" spans="2:23" s="144" customFormat="1" ht="17.25" customHeight="1">
      <c r="B456" s="126">
        <v>2026</v>
      </c>
      <c r="C456" s="219">
        <v>4</v>
      </c>
      <c r="D456" s="219" t="s">
        <v>14</v>
      </c>
      <c r="E456" s="219" t="s">
        <v>3380</v>
      </c>
      <c r="F456" s="219" t="s">
        <v>51</v>
      </c>
      <c r="G456" s="219">
        <v>4014179501</v>
      </c>
      <c r="H456" s="219" t="s">
        <v>3381</v>
      </c>
      <c r="I456" s="219">
        <v>1</v>
      </c>
      <c r="J456" s="246" t="s">
        <v>1933</v>
      </c>
      <c r="K456" s="246">
        <v>4</v>
      </c>
      <c r="L456" s="246" t="s">
        <v>1911</v>
      </c>
      <c r="M456" s="280">
        <v>90000000</v>
      </c>
      <c r="N456" s="246"/>
      <c r="O456" s="47"/>
      <c r="P456" s="246"/>
      <c r="Q456" s="126" t="s">
        <v>3382</v>
      </c>
      <c r="R456" s="126" t="s">
        <v>3383</v>
      </c>
      <c r="S456" s="126" t="s">
        <v>3384</v>
      </c>
      <c r="T456" s="219" t="s">
        <v>24</v>
      </c>
      <c r="U456" s="219"/>
      <c r="V456" s="219"/>
      <c r="W456" s="132"/>
    </row>
    <row r="457" spans="2:23" s="144" customFormat="1" ht="17.25" customHeight="1">
      <c r="B457" s="126">
        <v>2026</v>
      </c>
      <c r="C457" s="32">
        <v>4</v>
      </c>
      <c r="D457" s="32" t="s">
        <v>14</v>
      </c>
      <c r="E457" s="219" t="s">
        <v>3380</v>
      </c>
      <c r="F457" s="32" t="s">
        <v>52</v>
      </c>
      <c r="G457" s="32">
        <v>3010990201</v>
      </c>
      <c r="H457" s="32" t="s">
        <v>3385</v>
      </c>
      <c r="I457" s="219">
        <v>1</v>
      </c>
      <c r="J457" s="246" t="s">
        <v>1933</v>
      </c>
      <c r="K457" s="39">
        <v>1050</v>
      </c>
      <c r="L457" s="39" t="s">
        <v>2826</v>
      </c>
      <c r="M457" s="271">
        <v>21000000</v>
      </c>
      <c r="N457" s="39"/>
      <c r="O457" s="47"/>
      <c r="P457" s="39"/>
      <c r="Q457" s="126" t="s">
        <v>3382</v>
      </c>
      <c r="R457" s="126" t="s">
        <v>3383</v>
      </c>
      <c r="S457" s="126" t="s">
        <v>3384</v>
      </c>
      <c r="T457" s="219" t="s">
        <v>24</v>
      </c>
      <c r="U457" s="32"/>
      <c r="V457" s="32" t="s">
        <v>63</v>
      </c>
      <c r="W457" s="132"/>
    </row>
    <row r="458" spans="2:23" s="144" customFormat="1" ht="17.25" customHeight="1">
      <c r="B458" s="126">
        <v>2026</v>
      </c>
      <c r="C458" s="32">
        <v>4</v>
      </c>
      <c r="D458" s="32" t="s">
        <v>14</v>
      </c>
      <c r="E458" s="219" t="s">
        <v>3380</v>
      </c>
      <c r="F458" s="32" t="s">
        <v>61</v>
      </c>
      <c r="G458" s="32">
        <v>1111170101</v>
      </c>
      <c r="H458" s="32" t="s">
        <v>3386</v>
      </c>
      <c r="I458" s="219">
        <v>1</v>
      </c>
      <c r="J458" s="246" t="s">
        <v>1933</v>
      </c>
      <c r="K458" s="39">
        <v>943</v>
      </c>
      <c r="L458" s="39" t="s">
        <v>2826</v>
      </c>
      <c r="M458" s="271">
        <v>28000000</v>
      </c>
      <c r="N458" s="39"/>
      <c r="O458" s="47"/>
      <c r="P458" s="39"/>
      <c r="Q458" s="126" t="s">
        <v>3382</v>
      </c>
      <c r="R458" s="126" t="s">
        <v>3383</v>
      </c>
      <c r="S458" s="126" t="s">
        <v>3384</v>
      </c>
      <c r="T458" s="219" t="s">
        <v>24</v>
      </c>
      <c r="U458" s="32"/>
      <c r="V458" s="32" t="s">
        <v>79</v>
      </c>
      <c r="W458" s="132"/>
    </row>
    <row r="459" spans="2:23" s="144" customFormat="1" ht="17.25" customHeight="1">
      <c r="B459" s="126">
        <v>2026</v>
      </c>
      <c r="C459" s="32">
        <v>4</v>
      </c>
      <c r="D459" s="32" t="s">
        <v>15</v>
      </c>
      <c r="E459" s="219" t="s">
        <v>3380</v>
      </c>
      <c r="F459" s="32" t="s">
        <v>52</v>
      </c>
      <c r="G459" s="32">
        <v>3010990401</v>
      </c>
      <c r="H459" s="32" t="s">
        <v>3387</v>
      </c>
      <c r="I459" s="219">
        <v>1</v>
      </c>
      <c r="J459" s="246" t="s">
        <v>1933</v>
      </c>
      <c r="K459" s="39">
        <v>1050</v>
      </c>
      <c r="L459" s="39" t="s">
        <v>2826</v>
      </c>
      <c r="M459" s="159">
        <v>15750000</v>
      </c>
      <c r="N459" s="47"/>
      <c r="O459" s="47"/>
      <c r="P459" s="47"/>
      <c r="Q459" s="126" t="s">
        <v>3382</v>
      </c>
      <c r="R459" s="126" t="s">
        <v>3383</v>
      </c>
      <c r="S459" s="126" t="s">
        <v>3384</v>
      </c>
      <c r="T459" s="219" t="s">
        <v>24</v>
      </c>
      <c r="U459" s="32"/>
      <c r="V459" s="32" t="s">
        <v>79</v>
      </c>
      <c r="W459" s="132"/>
    </row>
    <row r="460" spans="2:23" s="144" customFormat="1" ht="17.25" customHeight="1">
      <c r="B460" s="126">
        <v>2026</v>
      </c>
      <c r="C460" s="32">
        <v>6</v>
      </c>
      <c r="D460" s="32" t="s">
        <v>14</v>
      </c>
      <c r="E460" s="126" t="s">
        <v>3388</v>
      </c>
      <c r="F460" s="32" t="s">
        <v>110</v>
      </c>
      <c r="G460" s="32">
        <v>4014178203</v>
      </c>
      <c r="H460" s="32" t="s">
        <v>3389</v>
      </c>
      <c r="I460" s="248" t="s">
        <v>3390</v>
      </c>
      <c r="J460" s="39" t="s">
        <v>1933</v>
      </c>
      <c r="K460" s="39">
        <v>94</v>
      </c>
      <c r="L460" s="39" t="s">
        <v>1911</v>
      </c>
      <c r="M460" s="271">
        <v>69588200</v>
      </c>
      <c r="N460" s="39"/>
      <c r="O460" s="47" t="s">
        <v>271</v>
      </c>
      <c r="P460" s="39"/>
      <c r="Q460" s="126" t="s">
        <v>3382</v>
      </c>
      <c r="R460" s="126" t="s">
        <v>3391</v>
      </c>
      <c r="S460" s="126" t="s">
        <v>3392</v>
      </c>
      <c r="T460" s="219" t="s">
        <v>24</v>
      </c>
      <c r="U460" s="32"/>
      <c r="V460" s="32"/>
      <c r="W460" s="132"/>
    </row>
    <row r="461" spans="2:23" s="144" customFormat="1" ht="17.25" customHeight="1">
      <c r="B461" s="126">
        <v>2026</v>
      </c>
      <c r="C461" s="32">
        <v>6</v>
      </c>
      <c r="D461" s="32" t="s">
        <v>14</v>
      </c>
      <c r="E461" s="126" t="s">
        <v>3388</v>
      </c>
      <c r="F461" s="32" t="s">
        <v>110</v>
      </c>
      <c r="G461" s="32">
        <v>3013151401</v>
      </c>
      <c r="H461" s="32" t="s">
        <v>3393</v>
      </c>
      <c r="I461" s="248" t="s">
        <v>3394</v>
      </c>
      <c r="J461" s="39" t="s">
        <v>1933</v>
      </c>
      <c r="K461" s="47">
        <v>58</v>
      </c>
      <c r="L461" s="47" t="s">
        <v>2023</v>
      </c>
      <c r="M461" s="159">
        <v>19912560</v>
      </c>
      <c r="N461" s="47"/>
      <c r="O461" s="47" t="s">
        <v>271</v>
      </c>
      <c r="P461" s="47"/>
      <c r="Q461" s="126" t="s">
        <v>3382</v>
      </c>
      <c r="R461" s="126" t="s">
        <v>3391</v>
      </c>
      <c r="S461" s="126" t="s">
        <v>3392</v>
      </c>
      <c r="T461" s="219" t="s">
        <v>24</v>
      </c>
      <c r="U461" s="32"/>
      <c r="V461" s="32"/>
      <c r="W461" s="132"/>
    </row>
    <row r="462" spans="2:23" s="144" customFormat="1" ht="17.25" customHeight="1">
      <c r="B462" s="126">
        <v>2026</v>
      </c>
      <c r="C462" s="32">
        <v>6</v>
      </c>
      <c r="D462" s="32" t="s">
        <v>14</v>
      </c>
      <c r="E462" s="126" t="s">
        <v>3388</v>
      </c>
      <c r="F462" s="32" t="s">
        <v>110</v>
      </c>
      <c r="G462" s="32">
        <v>3013151401</v>
      </c>
      <c r="H462" s="32" t="s">
        <v>3393</v>
      </c>
      <c r="I462" s="248" t="s">
        <v>3395</v>
      </c>
      <c r="J462" s="39" t="s">
        <v>1933</v>
      </c>
      <c r="K462" s="47">
        <v>33.299999999999997</v>
      </c>
      <c r="L462" s="47" t="s">
        <v>2023</v>
      </c>
      <c r="M462" s="159">
        <v>14099886</v>
      </c>
      <c r="N462" s="47"/>
      <c r="O462" s="47" t="s">
        <v>271</v>
      </c>
      <c r="P462" s="47"/>
      <c r="Q462" s="126" t="s">
        <v>3382</v>
      </c>
      <c r="R462" s="126" t="s">
        <v>3391</v>
      </c>
      <c r="S462" s="126" t="s">
        <v>3392</v>
      </c>
      <c r="T462" s="219" t="s">
        <v>24</v>
      </c>
      <c r="U462" s="32"/>
      <c r="V462" s="32"/>
      <c r="W462" s="132"/>
    </row>
    <row r="463" spans="2:23" s="144" customFormat="1" ht="17.25" customHeight="1">
      <c r="B463" s="126">
        <v>2026</v>
      </c>
      <c r="C463" s="32">
        <v>6</v>
      </c>
      <c r="D463" s="32" t="s">
        <v>14</v>
      </c>
      <c r="E463" s="126" t="s">
        <v>3388</v>
      </c>
      <c r="F463" s="32" t="s">
        <v>110</v>
      </c>
      <c r="G463" s="32">
        <v>3013151401</v>
      </c>
      <c r="H463" s="32" t="s">
        <v>3393</v>
      </c>
      <c r="I463" s="248" t="s">
        <v>3396</v>
      </c>
      <c r="J463" s="39" t="s">
        <v>1933</v>
      </c>
      <c r="K463" s="47">
        <v>46.8</v>
      </c>
      <c r="L463" s="47" t="s">
        <v>2023</v>
      </c>
      <c r="M463" s="159">
        <v>37237824</v>
      </c>
      <c r="N463" s="47"/>
      <c r="O463" s="47" t="s">
        <v>271</v>
      </c>
      <c r="P463" s="47"/>
      <c r="Q463" s="126" t="s">
        <v>3382</v>
      </c>
      <c r="R463" s="126" t="s">
        <v>3391</v>
      </c>
      <c r="S463" s="126" t="s">
        <v>3392</v>
      </c>
      <c r="T463" s="219" t="s">
        <v>24</v>
      </c>
      <c r="U463" s="32"/>
      <c r="V463" s="32"/>
      <c r="W463" s="132"/>
    </row>
    <row r="464" spans="2:23" s="144" customFormat="1" ht="17.25" customHeight="1">
      <c r="B464" s="126">
        <v>2026</v>
      </c>
      <c r="C464" s="32">
        <v>6</v>
      </c>
      <c r="D464" s="32" t="s">
        <v>14</v>
      </c>
      <c r="E464" s="126" t="s">
        <v>3388</v>
      </c>
      <c r="F464" s="32" t="s">
        <v>110</v>
      </c>
      <c r="G464" s="32">
        <v>4014178201</v>
      </c>
      <c r="H464" s="32" t="s">
        <v>3397</v>
      </c>
      <c r="I464" s="248" t="s">
        <v>3398</v>
      </c>
      <c r="J464" s="39" t="s">
        <v>1933</v>
      </c>
      <c r="K464" s="47">
        <v>699</v>
      </c>
      <c r="L464" s="47" t="s">
        <v>1911</v>
      </c>
      <c r="M464" s="159">
        <v>51376500</v>
      </c>
      <c r="N464" s="47"/>
      <c r="O464" s="47" t="s">
        <v>271</v>
      </c>
      <c r="P464" s="47"/>
      <c r="Q464" s="126" t="s">
        <v>3382</v>
      </c>
      <c r="R464" s="126" t="s">
        <v>3391</v>
      </c>
      <c r="S464" s="126" t="s">
        <v>3392</v>
      </c>
      <c r="T464" s="219" t="s">
        <v>24</v>
      </c>
      <c r="U464" s="32"/>
      <c r="V464" s="32"/>
      <c r="W464" s="132"/>
    </row>
    <row r="465" spans="2:23" s="144" customFormat="1" ht="17.25" customHeight="1">
      <c r="B465" s="126">
        <v>2026</v>
      </c>
      <c r="C465" s="32">
        <v>6</v>
      </c>
      <c r="D465" s="32" t="s">
        <v>14</v>
      </c>
      <c r="E465" s="126" t="s">
        <v>3388</v>
      </c>
      <c r="F465" s="32" t="s">
        <v>110</v>
      </c>
      <c r="G465" s="32">
        <v>4014178201</v>
      </c>
      <c r="H465" s="32" t="s">
        <v>3397</v>
      </c>
      <c r="I465" s="248" t="s">
        <v>3399</v>
      </c>
      <c r="J465" s="39" t="s">
        <v>1933</v>
      </c>
      <c r="K465" s="47">
        <v>1544</v>
      </c>
      <c r="L465" s="47" t="s">
        <v>1911</v>
      </c>
      <c r="M465" s="159">
        <v>145753600</v>
      </c>
      <c r="N465" s="47"/>
      <c r="O465" s="47" t="s">
        <v>271</v>
      </c>
      <c r="P465" s="47"/>
      <c r="Q465" s="126" t="s">
        <v>3382</v>
      </c>
      <c r="R465" s="126" t="s">
        <v>3391</v>
      </c>
      <c r="S465" s="126" t="s">
        <v>3392</v>
      </c>
      <c r="T465" s="219" t="s">
        <v>24</v>
      </c>
      <c r="U465" s="32"/>
      <c r="V465" s="32"/>
      <c r="W465" s="132"/>
    </row>
    <row r="466" spans="2:23" s="144" customFormat="1" ht="17.25" customHeight="1">
      <c r="B466" s="126">
        <v>2026</v>
      </c>
      <c r="C466" s="32">
        <v>6</v>
      </c>
      <c r="D466" s="32" t="s">
        <v>14</v>
      </c>
      <c r="E466" s="126" t="s">
        <v>3388</v>
      </c>
      <c r="F466" s="32" t="s">
        <v>110</v>
      </c>
      <c r="G466" s="32">
        <v>4014178201</v>
      </c>
      <c r="H466" s="32" t="s">
        <v>3397</v>
      </c>
      <c r="I466" s="248" t="s">
        <v>3400</v>
      </c>
      <c r="J466" s="39" t="s">
        <v>1933</v>
      </c>
      <c r="K466" s="39">
        <v>885</v>
      </c>
      <c r="L466" s="39" t="s">
        <v>1911</v>
      </c>
      <c r="M466" s="271">
        <v>170008500</v>
      </c>
      <c r="N466" s="39"/>
      <c r="O466" s="47" t="s">
        <v>271</v>
      </c>
      <c r="P466" s="39"/>
      <c r="Q466" s="126" t="s">
        <v>3382</v>
      </c>
      <c r="R466" s="126" t="s">
        <v>3391</v>
      </c>
      <c r="S466" s="126" t="s">
        <v>3392</v>
      </c>
      <c r="T466" s="219" t="s">
        <v>24</v>
      </c>
      <c r="U466" s="32"/>
      <c r="V466" s="32"/>
      <c r="W466" s="132"/>
    </row>
    <row r="467" spans="2:23" s="144" customFormat="1" ht="17.25" customHeight="1">
      <c r="B467" s="126">
        <v>2026</v>
      </c>
      <c r="C467" s="32">
        <v>6</v>
      </c>
      <c r="D467" s="32" t="s">
        <v>14</v>
      </c>
      <c r="E467" s="126" t="s">
        <v>3388</v>
      </c>
      <c r="F467" s="32" t="s">
        <v>110</v>
      </c>
      <c r="G467" s="32">
        <v>4014178201</v>
      </c>
      <c r="H467" s="32" t="s">
        <v>3397</v>
      </c>
      <c r="I467" s="248" t="s">
        <v>3394</v>
      </c>
      <c r="J467" s="39" t="s">
        <v>1933</v>
      </c>
      <c r="K467" s="39">
        <v>510</v>
      </c>
      <c r="L467" s="39" t="s">
        <v>1911</v>
      </c>
      <c r="M467" s="271">
        <v>118677000</v>
      </c>
      <c r="N467" s="39"/>
      <c r="O467" s="47" t="s">
        <v>271</v>
      </c>
      <c r="P467" s="39"/>
      <c r="Q467" s="126" t="s">
        <v>3382</v>
      </c>
      <c r="R467" s="126" t="s">
        <v>3391</v>
      </c>
      <c r="S467" s="126" t="s">
        <v>3392</v>
      </c>
      <c r="T467" s="219" t="s">
        <v>24</v>
      </c>
      <c r="U467" s="32"/>
      <c r="V467" s="32"/>
      <c r="W467" s="132"/>
    </row>
    <row r="468" spans="2:23" s="144" customFormat="1" ht="17.25" customHeight="1">
      <c r="B468" s="126">
        <v>2026</v>
      </c>
      <c r="C468" s="32">
        <v>6</v>
      </c>
      <c r="D468" s="32" t="s">
        <v>14</v>
      </c>
      <c r="E468" s="126" t="s">
        <v>3388</v>
      </c>
      <c r="F468" s="32" t="s">
        <v>110</v>
      </c>
      <c r="G468" s="32">
        <v>4014178201</v>
      </c>
      <c r="H468" s="32" t="s">
        <v>3397</v>
      </c>
      <c r="I468" s="248" t="s">
        <v>3395</v>
      </c>
      <c r="J468" s="39" t="s">
        <v>1933</v>
      </c>
      <c r="K468" s="39">
        <v>56</v>
      </c>
      <c r="L468" s="39" t="s">
        <v>1911</v>
      </c>
      <c r="M468" s="271">
        <v>18182080</v>
      </c>
      <c r="N468" s="39"/>
      <c r="O468" s="47" t="s">
        <v>271</v>
      </c>
      <c r="P468" s="39"/>
      <c r="Q468" s="126" t="s">
        <v>3382</v>
      </c>
      <c r="R468" s="126" t="s">
        <v>3391</v>
      </c>
      <c r="S468" s="126" t="s">
        <v>3392</v>
      </c>
      <c r="T468" s="219" t="s">
        <v>24</v>
      </c>
      <c r="U468" s="32"/>
      <c r="V468" s="32"/>
      <c r="W468" s="132"/>
    </row>
    <row r="469" spans="2:23" s="144" customFormat="1" ht="17.25" customHeight="1">
      <c r="B469" s="126">
        <v>2026</v>
      </c>
      <c r="C469" s="32">
        <v>6</v>
      </c>
      <c r="D469" s="32" t="s">
        <v>14</v>
      </c>
      <c r="E469" s="126" t="s">
        <v>3388</v>
      </c>
      <c r="F469" s="32" t="s">
        <v>110</v>
      </c>
      <c r="G469" s="32">
        <v>4014210901</v>
      </c>
      <c r="H469" s="32" t="s">
        <v>2759</v>
      </c>
      <c r="I469" s="248" t="s">
        <v>3401</v>
      </c>
      <c r="J469" s="39" t="s">
        <v>1933</v>
      </c>
      <c r="K469" s="39">
        <v>65</v>
      </c>
      <c r="L469" s="39" t="s">
        <v>1806</v>
      </c>
      <c r="M469" s="271">
        <v>14726400</v>
      </c>
      <c r="N469" s="39"/>
      <c r="O469" s="47" t="s">
        <v>271</v>
      </c>
      <c r="P469" s="39"/>
      <c r="Q469" s="126" t="s">
        <v>3382</v>
      </c>
      <c r="R469" s="126" t="s">
        <v>3391</v>
      </c>
      <c r="S469" s="126" t="s">
        <v>3392</v>
      </c>
      <c r="T469" s="219" t="s">
        <v>24</v>
      </c>
      <c r="U469" s="32"/>
      <c r="V469" s="32"/>
      <c r="W469" s="132"/>
    </row>
    <row r="470" spans="2:23" s="144" customFormat="1" ht="17.25" customHeight="1">
      <c r="B470" s="66">
        <v>2026</v>
      </c>
      <c r="C470" s="66">
        <v>4</v>
      </c>
      <c r="D470" s="28" t="s">
        <v>14</v>
      </c>
      <c r="E470" s="127" t="s">
        <v>3402</v>
      </c>
      <c r="F470" s="66" t="s">
        <v>2257</v>
      </c>
      <c r="G470" s="249">
        <v>3912110301</v>
      </c>
      <c r="H470" s="66" t="s">
        <v>3403</v>
      </c>
      <c r="I470" s="66" t="s">
        <v>3404</v>
      </c>
      <c r="J470" s="66" t="s">
        <v>1860</v>
      </c>
      <c r="K470" s="66">
        <v>1</v>
      </c>
      <c r="L470" s="66" t="s">
        <v>1758</v>
      </c>
      <c r="M470" s="283">
        <v>208399000</v>
      </c>
      <c r="N470" s="126"/>
      <c r="O470" s="29"/>
      <c r="P470" s="66"/>
      <c r="Q470" s="28" t="s">
        <v>93</v>
      </c>
      <c r="R470" s="66" t="s">
        <v>3405</v>
      </c>
      <c r="S470" s="66" t="s">
        <v>3406</v>
      </c>
      <c r="T470" s="28" t="s">
        <v>24</v>
      </c>
      <c r="U470" s="13"/>
      <c r="V470" s="13"/>
      <c r="W470" s="132"/>
    </row>
    <row r="471" spans="2:23" s="144" customFormat="1" ht="17.25" customHeight="1">
      <c r="B471" s="66">
        <v>2026</v>
      </c>
      <c r="C471" s="66">
        <v>4</v>
      </c>
      <c r="D471" s="28" t="s">
        <v>14</v>
      </c>
      <c r="E471" s="127" t="s">
        <v>3402</v>
      </c>
      <c r="F471" s="250" t="s">
        <v>61</v>
      </c>
      <c r="G471" s="251">
        <v>3912100101</v>
      </c>
      <c r="H471" s="252" t="s">
        <v>3407</v>
      </c>
      <c r="I471" s="66" t="s">
        <v>3408</v>
      </c>
      <c r="J471" s="66" t="s">
        <v>1860</v>
      </c>
      <c r="K471" s="66">
        <v>1</v>
      </c>
      <c r="L471" s="66" t="s">
        <v>1758</v>
      </c>
      <c r="M471" s="283">
        <v>49132000</v>
      </c>
      <c r="N471" s="66"/>
      <c r="O471" s="29"/>
      <c r="P471" s="66"/>
      <c r="Q471" s="28" t="s">
        <v>93</v>
      </c>
      <c r="R471" s="66" t="s">
        <v>3405</v>
      </c>
      <c r="S471" s="66" t="s">
        <v>3406</v>
      </c>
      <c r="T471" s="28" t="s">
        <v>24</v>
      </c>
      <c r="U471" s="28"/>
      <c r="V471" s="32" t="s">
        <v>79</v>
      </c>
      <c r="W471" s="132"/>
    </row>
    <row r="472" spans="2:23" s="144" customFormat="1" ht="17.25" customHeight="1">
      <c r="B472" s="66">
        <v>2026</v>
      </c>
      <c r="C472" s="66">
        <v>4</v>
      </c>
      <c r="D472" s="28" t="s">
        <v>14</v>
      </c>
      <c r="E472" s="127" t="s">
        <v>3409</v>
      </c>
      <c r="F472" s="250" t="s">
        <v>2618</v>
      </c>
      <c r="G472" s="251">
        <v>3912100101</v>
      </c>
      <c r="H472" s="252" t="s">
        <v>3407</v>
      </c>
      <c r="I472" s="66" t="s">
        <v>3410</v>
      </c>
      <c r="J472" s="66" t="s">
        <v>1860</v>
      </c>
      <c r="K472" s="66">
        <v>1</v>
      </c>
      <c r="L472" s="66" t="s">
        <v>1758</v>
      </c>
      <c r="M472" s="283">
        <v>84514000</v>
      </c>
      <c r="N472" s="66"/>
      <c r="O472" s="29"/>
      <c r="P472" s="66"/>
      <c r="Q472" s="28" t="s">
        <v>93</v>
      </c>
      <c r="R472" s="66" t="s">
        <v>3405</v>
      </c>
      <c r="S472" s="66" t="s">
        <v>3406</v>
      </c>
      <c r="T472" s="28" t="s">
        <v>24</v>
      </c>
      <c r="U472" s="28"/>
      <c r="V472" s="28"/>
      <c r="W472" s="132"/>
    </row>
    <row r="473" spans="2:23" s="144" customFormat="1" ht="17.25" customHeight="1">
      <c r="B473" s="66">
        <v>2026</v>
      </c>
      <c r="C473" s="66">
        <v>4</v>
      </c>
      <c r="D473" s="28" t="s">
        <v>14</v>
      </c>
      <c r="E473" s="127" t="s">
        <v>3409</v>
      </c>
      <c r="F473" s="66" t="s">
        <v>2257</v>
      </c>
      <c r="G473" s="253">
        <v>3912110301</v>
      </c>
      <c r="H473" s="66" t="s">
        <v>3403</v>
      </c>
      <c r="I473" s="66" t="s">
        <v>3404</v>
      </c>
      <c r="J473" s="66" t="s">
        <v>1860</v>
      </c>
      <c r="K473" s="66">
        <v>1</v>
      </c>
      <c r="L473" s="66" t="s">
        <v>1758</v>
      </c>
      <c r="M473" s="283">
        <v>324515778</v>
      </c>
      <c r="N473" s="66"/>
      <c r="O473" s="29"/>
      <c r="P473" s="66"/>
      <c r="Q473" s="28" t="s">
        <v>93</v>
      </c>
      <c r="R473" s="66" t="s">
        <v>3405</v>
      </c>
      <c r="S473" s="66" t="s">
        <v>3406</v>
      </c>
      <c r="T473" s="28" t="s">
        <v>24</v>
      </c>
      <c r="U473" s="28"/>
      <c r="V473" s="28"/>
      <c r="W473" s="132"/>
    </row>
    <row r="474" spans="2:23" s="144" customFormat="1" ht="17.25" customHeight="1">
      <c r="B474" s="11">
        <v>2026</v>
      </c>
      <c r="C474" s="13">
        <v>5</v>
      </c>
      <c r="D474" s="13" t="s">
        <v>14</v>
      </c>
      <c r="E474" s="219" t="s">
        <v>3411</v>
      </c>
      <c r="F474" s="13" t="s">
        <v>51</v>
      </c>
      <c r="G474" s="13">
        <v>25368359</v>
      </c>
      <c r="H474" s="13" t="s">
        <v>2030</v>
      </c>
      <c r="I474" s="254" t="s">
        <v>3412</v>
      </c>
      <c r="J474" s="130" t="s">
        <v>2411</v>
      </c>
      <c r="K474" s="130">
        <v>4</v>
      </c>
      <c r="L474" s="130" t="s">
        <v>1911</v>
      </c>
      <c r="M474" s="284">
        <v>210631000</v>
      </c>
      <c r="N474" s="130"/>
      <c r="O474" s="130" t="s">
        <v>1912</v>
      </c>
      <c r="P474" s="130"/>
      <c r="Q474" s="11" t="s">
        <v>3413</v>
      </c>
      <c r="R474" s="11" t="s">
        <v>3414</v>
      </c>
      <c r="S474" s="11" t="s">
        <v>3415</v>
      </c>
      <c r="T474" s="13" t="s">
        <v>24</v>
      </c>
      <c r="U474" s="13"/>
      <c r="V474" s="13" t="s">
        <v>1863</v>
      </c>
      <c r="W474" s="132"/>
    </row>
    <row r="475" spans="2:23" s="144" customFormat="1" ht="17.25" customHeight="1">
      <c r="B475" s="11">
        <v>2026</v>
      </c>
      <c r="C475" s="28">
        <v>5</v>
      </c>
      <c r="D475" s="28" t="s">
        <v>14</v>
      </c>
      <c r="E475" s="219" t="s">
        <v>3411</v>
      </c>
      <c r="F475" s="28" t="s">
        <v>51</v>
      </c>
      <c r="G475" s="28">
        <v>24987953</v>
      </c>
      <c r="H475" s="28" t="s">
        <v>1931</v>
      </c>
      <c r="I475" s="254" t="s">
        <v>3416</v>
      </c>
      <c r="J475" s="30" t="s">
        <v>2411</v>
      </c>
      <c r="K475" s="30">
        <v>16</v>
      </c>
      <c r="L475" s="30" t="s">
        <v>1911</v>
      </c>
      <c r="M475" s="279">
        <v>40258000</v>
      </c>
      <c r="N475" s="30"/>
      <c r="O475" s="30" t="s">
        <v>1912</v>
      </c>
      <c r="P475" s="30"/>
      <c r="Q475" s="11" t="s">
        <v>3413</v>
      </c>
      <c r="R475" s="11" t="s">
        <v>3414</v>
      </c>
      <c r="S475" s="11" t="s">
        <v>3415</v>
      </c>
      <c r="T475" s="28" t="s">
        <v>24</v>
      </c>
      <c r="U475" s="28"/>
      <c r="V475" s="28" t="s">
        <v>1863</v>
      </c>
      <c r="W475" s="132"/>
    </row>
    <row r="476" spans="2:23" s="144" customFormat="1" ht="17.25" customHeight="1">
      <c r="B476" s="126">
        <v>2026</v>
      </c>
      <c r="C476" s="32">
        <v>4</v>
      </c>
      <c r="D476" s="32" t="s">
        <v>14</v>
      </c>
      <c r="E476" s="219" t="s">
        <v>613</v>
      </c>
      <c r="F476" s="32" t="s">
        <v>110</v>
      </c>
      <c r="G476" s="32">
        <v>3017169801</v>
      </c>
      <c r="H476" s="32" t="s">
        <v>151</v>
      </c>
      <c r="I476" s="32" t="s">
        <v>3417</v>
      </c>
      <c r="J476" s="39" t="s">
        <v>17</v>
      </c>
      <c r="K476" s="39">
        <v>2400</v>
      </c>
      <c r="L476" s="39" t="s">
        <v>280</v>
      </c>
      <c r="M476" s="271">
        <v>34290900</v>
      </c>
      <c r="N476" s="39"/>
      <c r="O476" s="39" t="s">
        <v>271</v>
      </c>
      <c r="P476" s="39"/>
      <c r="Q476" s="127" t="s">
        <v>316</v>
      </c>
      <c r="R476" s="127" t="s">
        <v>850</v>
      </c>
      <c r="S476" s="127" t="s">
        <v>672</v>
      </c>
      <c r="T476" s="32" t="s">
        <v>24</v>
      </c>
      <c r="U476" s="32"/>
      <c r="V476" s="32"/>
      <c r="W476" s="132"/>
    </row>
    <row r="477" spans="2:23" s="144" customFormat="1" ht="17.25" customHeight="1">
      <c r="B477" s="126">
        <v>2026</v>
      </c>
      <c r="C477" s="32">
        <v>4</v>
      </c>
      <c r="D477" s="32" t="s">
        <v>14</v>
      </c>
      <c r="E477" s="219" t="s">
        <v>613</v>
      </c>
      <c r="F477" s="32" t="s">
        <v>110</v>
      </c>
      <c r="G477" s="32">
        <v>3017169801</v>
      </c>
      <c r="H477" s="32" t="s">
        <v>151</v>
      </c>
      <c r="I477" s="32" t="s">
        <v>3418</v>
      </c>
      <c r="J477" s="39" t="s">
        <v>17</v>
      </c>
      <c r="K477" s="39">
        <v>2400</v>
      </c>
      <c r="L477" s="39" t="s">
        <v>280</v>
      </c>
      <c r="M477" s="271">
        <v>61562000</v>
      </c>
      <c r="N477" s="39"/>
      <c r="O477" s="39" t="s">
        <v>271</v>
      </c>
      <c r="P477" s="39"/>
      <c r="Q477" s="127" t="s">
        <v>316</v>
      </c>
      <c r="R477" s="127" t="s">
        <v>850</v>
      </c>
      <c r="S477" s="127" t="s">
        <v>672</v>
      </c>
      <c r="T477" s="32" t="s">
        <v>24</v>
      </c>
      <c r="U477" s="32"/>
      <c r="V477" s="32"/>
      <c r="W477" s="132"/>
    </row>
    <row r="478" spans="2:23" s="144" customFormat="1" ht="17.25" customHeight="1">
      <c r="B478" s="126">
        <v>2026</v>
      </c>
      <c r="C478" s="32">
        <v>6</v>
      </c>
      <c r="D478" s="32" t="s">
        <v>14</v>
      </c>
      <c r="E478" s="219" t="s">
        <v>3419</v>
      </c>
      <c r="F478" s="32" t="s">
        <v>52</v>
      </c>
      <c r="G478" s="32">
        <v>3912110101</v>
      </c>
      <c r="H478" s="32" t="s">
        <v>3420</v>
      </c>
      <c r="I478" s="32" t="s">
        <v>3420</v>
      </c>
      <c r="J478" s="39" t="s">
        <v>1860</v>
      </c>
      <c r="K478" s="39">
        <v>1</v>
      </c>
      <c r="L478" s="39" t="s">
        <v>1758</v>
      </c>
      <c r="M478" s="271">
        <v>6790000</v>
      </c>
      <c r="N478" s="39"/>
      <c r="O478" s="39"/>
      <c r="P478" s="39"/>
      <c r="Q478" s="127" t="s">
        <v>3421</v>
      </c>
      <c r="R478" s="127" t="s">
        <v>3422</v>
      </c>
      <c r="S478" s="127" t="s">
        <v>3423</v>
      </c>
      <c r="T478" s="32" t="s">
        <v>24</v>
      </c>
      <c r="U478" s="32"/>
      <c r="V478" s="32" t="s">
        <v>63</v>
      </c>
      <c r="W478" s="132"/>
    </row>
    <row r="479" spans="2:23" s="144" customFormat="1" ht="17.25" customHeight="1">
      <c r="B479" s="126">
        <v>2026</v>
      </c>
      <c r="C479" s="32">
        <v>6</v>
      </c>
      <c r="D479" s="32" t="s">
        <v>15</v>
      </c>
      <c r="E479" s="219" t="s">
        <v>3419</v>
      </c>
      <c r="F479" s="32" t="s">
        <v>110</v>
      </c>
      <c r="G479" s="32">
        <v>3911160802</v>
      </c>
      <c r="H479" s="32" t="s">
        <v>3424</v>
      </c>
      <c r="I479" s="32" t="s">
        <v>3424</v>
      </c>
      <c r="J479" s="39" t="s">
        <v>1860</v>
      </c>
      <c r="K479" s="39">
        <v>1</v>
      </c>
      <c r="L479" s="39" t="s">
        <v>1758</v>
      </c>
      <c r="M479" s="271">
        <v>6888000</v>
      </c>
      <c r="N479" s="39"/>
      <c r="O479" s="39" t="s">
        <v>271</v>
      </c>
      <c r="P479" s="39"/>
      <c r="Q479" s="127" t="s">
        <v>3421</v>
      </c>
      <c r="R479" s="127" t="s">
        <v>3422</v>
      </c>
      <c r="S479" s="127" t="s">
        <v>3423</v>
      </c>
      <c r="T479" s="32" t="s">
        <v>24</v>
      </c>
      <c r="U479" s="32"/>
      <c r="V479" s="32"/>
      <c r="W479" s="132"/>
    </row>
    <row r="480" spans="2:23" s="144" customFormat="1" ht="17.25" customHeight="1">
      <c r="B480" s="126">
        <v>2026</v>
      </c>
      <c r="C480" s="32">
        <v>6</v>
      </c>
      <c r="D480" s="32" t="s">
        <v>15</v>
      </c>
      <c r="E480" s="219" t="s">
        <v>3419</v>
      </c>
      <c r="F480" s="32" t="s">
        <v>110</v>
      </c>
      <c r="G480" s="32">
        <v>3911151502</v>
      </c>
      <c r="H480" s="32" t="s">
        <v>3425</v>
      </c>
      <c r="I480" s="32" t="s">
        <v>3426</v>
      </c>
      <c r="J480" s="39" t="s">
        <v>1860</v>
      </c>
      <c r="K480" s="39">
        <v>1</v>
      </c>
      <c r="L480" s="39" t="s">
        <v>1758</v>
      </c>
      <c r="M480" s="271">
        <v>8528000</v>
      </c>
      <c r="N480" s="39"/>
      <c r="O480" s="39" t="s">
        <v>271</v>
      </c>
      <c r="P480" s="39"/>
      <c r="Q480" s="127" t="s">
        <v>3421</v>
      </c>
      <c r="R480" s="127" t="s">
        <v>3422</v>
      </c>
      <c r="S480" s="127" t="s">
        <v>3423</v>
      </c>
      <c r="T480" s="32" t="s">
        <v>24</v>
      </c>
      <c r="U480" s="32"/>
      <c r="V480" s="32"/>
      <c r="W480" s="132"/>
    </row>
    <row r="481" spans="2:23" s="144" customFormat="1" ht="17.25" customHeight="1">
      <c r="B481" s="126">
        <v>2026</v>
      </c>
      <c r="C481" s="32">
        <v>6</v>
      </c>
      <c r="D481" s="32" t="s">
        <v>15</v>
      </c>
      <c r="E481" s="219" t="s">
        <v>3419</v>
      </c>
      <c r="F481" s="32" t="s">
        <v>110</v>
      </c>
      <c r="G481" s="32">
        <v>2611160701</v>
      </c>
      <c r="H481" s="32" t="s">
        <v>3427</v>
      </c>
      <c r="I481" s="32" t="s">
        <v>3428</v>
      </c>
      <c r="J481" s="39" t="s">
        <v>1860</v>
      </c>
      <c r="K481" s="39">
        <v>1</v>
      </c>
      <c r="L481" s="39" t="s">
        <v>1758</v>
      </c>
      <c r="M481" s="271">
        <v>53264000</v>
      </c>
      <c r="N481" s="39"/>
      <c r="O481" s="39" t="s">
        <v>271</v>
      </c>
      <c r="P481" s="39"/>
      <c r="Q481" s="127" t="s">
        <v>3421</v>
      </c>
      <c r="R481" s="127" t="s">
        <v>3422</v>
      </c>
      <c r="S481" s="127" t="s">
        <v>3423</v>
      </c>
      <c r="T481" s="32" t="s">
        <v>24</v>
      </c>
      <c r="U481" s="32"/>
      <c r="V481" s="32"/>
      <c r="W481" s="132"/>
    </row>
    <row r="482" spans="2:23" s="144" customFormat="1" ht="17.25" customHeight="1">
      <c r="B482" s="126">
        <v>2026</v>
      </c>
      <c r="C482" s="32">
        <v>6</v>
      </c>
      <c r="D482" s="32" t="s">
        <v>14</v>
      </c>
      <c r="E482" s="219" t="s">
        <v>3429</v>
      </c>
      <c r="F482" s="32" t="s">
        <v>52</v>
      </c>
      <c r="G482" s="32">
        <v>3912110101</v>
      </c>
      <c r="H482" s="32" t="s">
        <v>3420</v>
      </c>
      <c r="I482" s="32" t="s">
        <v>3420</v>
      </c>
      <c r="J482" s="39" t="s">
        <v>1860</v>
      </c>
      <c r="K482" s="39">
        <v>1</v>
      </c>
      <c r="L482" s="39" t="s">
        <v>1758</v>
      </c>
      <c r="M482" s="271">
        <v>56330000</v>
      </c>
      <c r="N482" s="39"/>
      <c r="O482" s="39"/>
      <c r="P482" s="39"/>
      <c r="Q482" s="127" t="s">
        <v>3421</v>
      </c>
      <c r="R482" s="127" t="s">
        <v>3422</v>
      </c>
      <c r="S482" s="127" t="s">
        <v>3423</v>
      </c>
      <c r="T482" s="32" t="s">
        <v>24</v>
      </c>
      <c r="U482" s="32"/>
      <c r="V482" s="32" t="s">
        <v>63</v>
      </c>
      <c r="W482" s="132"/>
    </row>
    <row r="483" spans="2:23" s="144" customFormat="1" ht="17.25" customHeight="1">
      <c r="B483" s="126">
        <v>2026</v>
      </c>
      <c r="C483" s="32">
        <v>6</v>
      </c>
      <c r="D483" s="32" t="s">
        <v>14</v>
      </c>
      <c r="E483" s="219" t="s">
        <v>3430</v>
      </c>
      <c r="F483" s="32" t="s">
        <v>52</v>
      </c>
      <c r="G483" s="32">
        <v>3912110101</v>
      </c>
      <c r="H483" s="32" t="s">
        <v>3420</v>
      </c>
      <c r="I483" s="32" t="s">
        <v>3420</v>
      </c>
      <c r="J483" s="39" t="s">
        <v>1860</v>
      </c>
      <c r="K483" s="39">
        <v>1</v>
      </c>
      <c r="L483" s="39" t="s">
        <v>1758</v>
      </c>
      <c r="M483" s="271">
        <v>49893000</v>
      </c>
      <c r="N483" s="39"/>
      <c r="O483" s="39"/>
      <c r="P483" s="39"/>
      <c r="Q483" s="127" t="s">
        <v>3421</v>
      </c>
      <c r="R483" s="127" t="s">
        <v>3422</v>
      </c>
      <c r="S483" s="127" t="s">
        <v>3423</v>
      </c>
      <c r="T483" s="32" t="s">
        <v>24</v>
      </c>
      <c r="U483" s="32"/>
      <c r="V483" s="32" t="s">
        <v>63</v>
      </c>
      <c r="W483" s="132"/>
    </row>
    <row r="484" spans="2:23" s="144" customFormat="1" ht="17.25" customHeight="1">
      <c r="B484" s="126">
        <v>2026</v>
      </c>
      <c r="C484" s="32">
        <v>6</v>
      </c>
      <c r="D484" s="32" t="s">
        <v>14</v>
      </c>
      <c r="E484" s="32" t="s">
        <v>3431</v>
      </c>
      <c r="F484" s="32" t="s">
        <v>52</v>
      </c>
      <c r="G484" s="32">
        <v>3912110301</v>
      </c>
      <c r="H484" s="32" t="s">
        <v>3432</v>
      </c>
      <c r="I484" s="32" t="s">
        <v>3432</v>
      </c>
      <c r="J484" s="39" t="s">
        <v>1860</v>
      </c>
      <c r="K484" s="39">
        <v>1</v>
      </c>
      <c r="L484" s="39" t="s">
        <v>1758</v>
      </c>
      <c r="M484" s="271">
        <v>203000000</v>
      </c>
      <c r="N484" s="39"/>
      <c r="O484" s="39"/>
      <c r="P484" s="39"/>
      <c r="Q484" s="127" t="s">
        <v>3421</v>
      </c>
      <c r="R484" s="127" t="s">
        <v>3422</v>
      </c>
      <c r="S484" s="127" t="s">
        <v>3423</v>
      </c>
      <c r="T484" s="32" t="s">
        <v>24</v>
      </c>
      <c r="U484" s="32"/>
      <c r="V484" s="32" t="s">
        <v>63</v>
      </c>
      <c r="W484" s="132"/>
    </row>
    <row r="485" spans="2:23" s="144" customFormat="1" ht="17.25" customHeight="1">
      <c r="B485" s="11">
        <v>2026</v>
      </c>
      <c r="C485" s="28">
        <v>6</v>
      </c>
      <c r="D485" s="28" t="s">
        <v>15</v>
      </c>
      <c r="E485" s="32" t="s">
        <v>3433</v>
      </c>
      <c r="F485" s="28" t="s">
        <v>110</v>
      </c>
      <c r="G485" s="28">
        <v>4014178201</v>
      </c>
      <c r="H485" s="28" t="s">
        <v>3397</v>
      </c>
      <c r="I485" s="28" t="s">
        <v>3434</v>
      </c>
      <c r="J485" s="30" t="s">
        <v>1933</v>
      </c>
      <c r="K485" s="30">
        <v>300</v>
      </c>
      <c r="L485" s="30" t="s">
        <v>1806</v>
      </c>
      <c r="M485" s="279">
        <v>79380000</v>
      </c>
      <c r="N485" s="30"/>
      <c r="O485" s="30" t="s">
        <v>1912</v>
      </c>
      <c r="P485" s="30"/>
      <c r="Q485" s="49" t="s">
        <v>3435</v>
      </c>
      <c r="R485" s="28" t="s">
        <v>3436</v>
      </c>
      <c r="S485" s="28" t="s">
        <v>3437</v>
      </c>
      <c r="T485" s="28" t="s">
        <v>24</v>
      </c>
      <c r="U485" s="28"/>
      <c r="V485" s="28"/>
      <c r="W485" s="132"/>
    </row>
    <row r="486" spans="2:23" s="144" customFormat="1" ht="17.25" customHeight="1">
      <c r="B486" s="11">
        <v>2026</v>
      </c>
      <c r="C486" s="28">
        <v>6</v>
      </c>
      <c r="D486" s="28" t="s">
        <v>15</v>
      </c>
      <c r="E486" s="32" t="s">
        <v>3438</v>
      </c>
      <c r="F486" s="28" t="s">
        <v>110</v>
      </c>
      <c r="G486" s="28">
        <v>3011150501</v>
      </c>
      <c r="H486" s="28" t="s">
        <v>102</v>
      </c>
      <c r="I486" s="28" t="s">
        <v>1290</v>
      </c>
      <c r="J486" s="30" t="s">
        <v>16</v>
      </c>
      <c r="K486" s="30">
        <v>1000</v>
      </c>
      <c r="L486" s="30" t="s">
        <v>103</v>
      </c>
      <c r="M486" s="279">
        <v>100000000</v>
      </c>
      <c r="N486" s="30"/>
      <c r="O486" s="30" t="s">
        <v>271</v>
      </c>
      <c r="P486" s="30"/>
      <c r="Q486" s="66" t="s">
        <v>215</v>
      </c>
      <c r="R486" s="66" t="s">
        <v>3439</v>
      </c>
      <c r="S486" s="66" t="s">
        <v>3440</v>
      </c>
      <c r="T486" s="28" t="s">
        <v>24</v>
      </c>
      <c r="U486" s="28"/>
      <c r="V486" s="28"/>
      <c r="W486" s="132"/>
    </row>
    <row r="487" spans="2:23" s="144" customFormat="1" ht="17.25" customHeight="1">
      <c r="B487" s="11">
        <v>2026</v>
      </c>
      <c r="C487" s="28">
        <v>6</v>
      </c>
      <c r="D487" s="28" t="s">
        <v>15</v>
      </c>
      <c r="E487" s="32" t="s">
        <v>3438</v>
      </c>
      <c r="F487" s="28" t="s">
        <v>110</v>
      </c>
      <c r="G487" s="28">
        <v>3010161901</v>
      </c>
      <c r="H487" s="28" t="s">
        <v>349</v>
      </c>
      <c r="I487" s="28" t="s">
        <v>340</v>
      </c>
      <c r="J487" s="30" t="s">
        <v>16</v>
      </c>
      <c r="K487" s="30">
        <v>60</v>
      </c>
      <c r="L487" s="30" t="s">
        <v>109</v>
      </c>
      <c r="M487" s="279">
        <v>60000000</v>
      </c>
      <c r="N487" s="30"/>
      <c r="O487" s="30" t="s">
        <v>271</v>
      </c>
      <c r="P487" s="30"/>
      <c r="Q487" s="66" t="s">
        <v>215</v>
      </c>
      <c r="R487" s="66" t="s">
        <v>3439</v>
      </c>
      <c r="S487" s="66" t="s">
        <v>3440</v>
      </c>
      <c r="T487" s="28" t="s">
        <v>24</v>
      </c>
      <c r="U487" s="28"/>
      <c r="V487" s="28"/>
      <c r="W487" s="132"/>
    </row>
    <row r="488" spans="2:23" s="144" customFormat="1" ht="17.25" customHeight="1">
      <c r="B488" s="11">
        <v>2026</v>
      </c>
      <c r="C488" s="13">
        <v>4</v>
      </c>
      <c r="D488" s="13" t="s">
        <v>15</v>
      </c>
      <c r="E488" s="219" t="s">
        <v>3441</v>
      </c>
      <c r="F488" s="13" t="s">
        <v>110</v>
      </c>
      <c r="G488" s="13"/>
      <c r="H488" s="13" t="s">
        <v>2652</v>
      </c>
      <c r="I488" s="13" t="s">
        <v>3442</v>
      </c>
      <c r="J488" s="130" t="s">
        <v>1933</v>
      </c>
      <c r="K488" s="130">
        <v>74</v>
      </c>
      <c r="L488" s="130" t="s">
        <v>2023</v>
      </c>
      <c r="M488" s="284">
        <v>13391000</v>
      </c>
      <c r="N488" s="130"/>
      <c r="O488" s="130" t="s">
        <v>271</v>
      </c>
      <c r="P488" s="130"/>
      <c r="Q488" s="11" t="s">
        <v>3334</v>
      </c>
      <c r="R488" s="11" t="s">
        <v>3443</v>
      </c>
      <c r="S488" s="11" t="s">
        <v>3444</v>
      </c>
      <c r="T488" s="13" t="s">
        <v>24</v>
      </c>
      <c r="U488" s="13"/>
      <c r="V488" s="13"/>
      <c r="W488" s="132"/>
    </row>
    <row r="489" spans="2:23" s="144" customFormat="1" ht="17.25" customHeight="1">
      <c r="B489" s="11">
        <v>2026</v>
      </c>
      <c r="C489" s="13">
        <v>5</v>
      </c>
      <c r="D489" s="13" t="s">
        <v>15</v>
      </c>
      <c r="E489" s="219" t="s">
        <v>3441</v>
      </c>
      <c r="F489" s="13" t="s">
        <v>110</v>
      </c>
      <c r="G489" s="28"/>
      <c r="H489" s="28" t="s">
        <v>3445</v>
      </c>
      <c r="I489" s="28" t="s">
        <v>3446</v>
      </c>
      <c r="J489" s="30" t="s">
        <v>1933</v>
      </c>
      <c r="K489" s="30">
        <v>94</v>
      </c>
      <c r="L489" s="30" t="s">
        <v>2023</v>
      </c>
      <c r="M489" s="279">
        <v>14570000</v>
      </c>
      <c r="N489" s="30"/>
      <c r="O489" s="130" t="s">
        <v>271</v>
      </c>
      <c r="P489" s="30"/>
      <c r="Q489" s="11" t="s">
        <v>3334</v>
      </c>
      <c r="R489" s="11" t="s">
        <v>3443</v>
      </c>
      <c r="S489" s="11" t="s">
        <v>3444</v>
      </c>
      <c r="T489" s="13" t="s">
        <v>24</v>
      </c>
      <c r="U489" s="28"/>
      <c r="V489" s="28"/>
      <c r="W489" s="132"/>
    </row>
    <row r="490" spans="2:23" s="144" customFormat="1" ht="17.25" customHeight="1">
      <c r="B490" s="11">
        <v>2026</v>
      </c>
      <c r="C490" s="13">
        <v>5</v>
      </c>
      <c r="D490" s="13" t="s">
        <v>15</v>
      </c>
      <c r="E490" s="219" t="s">
        <v>3441</v>
      </c>
      <c r="F490" s="13" t="s">
        <v>110</v>
      </c>
      <c r="G490" s="28"/>
      <c r="H490" s="28" t="s">
        <v>1819</v>
      </c>
      <c r="I490" s="28" t="s">
        <v>3447</v>
      </c>
      <c r="J490" s="30" t="s">
        <v>1933</v>
      </c>
      <c r="K490" s="30">
        <v>1760</v>
      </c>
      <c r="L490" s="30" t="s">
        <v>1911</v>
      </c>
      <c r="M490" s="279">
        <v>85360000</v>
      </c>
      <c r="N490" s="30"/>
      <c r="O490" s="130" t="s">
        <v>271</v>
      </c>
      <c r="P490" s="30"/>
      <c r="Q490" s="11" t="s">
        <v>3334</v>
      </c>
      <c r="R490" s="11" t="s">
        <v>3443</v>
      </c>
      <c r="S490" s="11" t="s">
        <v>3444</v>
      </c>
      <c r="T490" s="13" t="s">
        <v>24</v>
      </c>
      <c r="U490" s="28"/>
      <c r="V490" s="28"/>
      <c r="W490" s="132"/>
    </row>
    <row r="491" spans="2:23" s="144" customFormat="1" ht="17.25" customHeight="1">
      <c r="B491" s="11">
        <v>2026</v>
      </c>
      <c r="C491" s="28">
        <v>4</v>
      </c>
      <c r="D491" s="13" t="s">
        <v>15</v>
      </c>
      <c r="E491" s="126" t="s">
        <v>3448</v>
      </c>
      <c r="F491" s="28" t="s">
        <v>52</v>
      </c>
      <c r="G491" s="28"/>
      <c r="H491" s="28" t="s">
        <v>3449</v>
      </c>
      <c r="I491" s="28" t="s">
        <v>3450</v>
      </c>
      <c r="J491" s="29" t="s">
        <v>1926</v>
      </c>
      <c r="K491" s="29">
        <v>13</v>
      </c>
      <c r="L491" s="29" t="s">
        <v>1812</v>
      </c>
      <c r="M491" s="140">
        <v>36130000</v>
      </c>
      <c r="N491" s="29"/>
      <c r="O491" s="29"/>
      <c r="P491" s="130" t="s">
        <v>271</v>
      </c>
      <c r="Q491" s="11" t="s">
        <v>3334</v>
      </c>
      <c r="R491" s="66" t="s">
        <v>3451</v>
      </c>
      <c r="S491" s="66" t="s">
        <v>3452</v>
      </c>
      <c r="T491" s="13" t="s">
        <v>24</v>
      </c>
      <c r="U491" s="28"/>
      <c r="V491" s="32" t="s">
        <v>63</v>
      </c>
      <c r="W491" s="132"/>
    </row>
    <row r="492" spans="2:23" s="144" customFormat="1" ht="17.25" customHeight="1">
      <c r="B492" s="11">
        <v>2026</v>
      </c>
      <c r="C492" s="28">
        <v>4</v>
      </c>
      <c r="D492" s="13" t="s">
        <v>15</v>
      </c>
      <c r="E492" s="126" t="s">
        <v>3448</v>
      </c>
      <c r="F492" s="28" t="s">
        <v>52</v>
      </c>
      <c r="G492" s="28"/>
      <c r="H492" s="28" t="s">
        <v>3453</v>
      </c>
      <c r="I492" s="28" t="s">
        <v>3454</v>
      </c>
      <c r="J492" s="30" t="s">
        <v>1926</v>
      </c>
      <c r="K492" s="30">
        <v>10</v>
      </c>
      <c r="L492" s="30" t="s">
        <v>1812</v>
      </c>
      <c r="M492" s="279">
        <v>8800000</v>
      </c>
      <c r="N492" s="30"/>
      <c r="O492" s="30"/>
      <c r="P492" s="130" t="s">
        <v>271</v>
      </c>
      <c r="Q492" s="11" t="s">
        <v>3334</v>
      </c>
      <c r="R492" s="66" t="s">
        <v>3451</v>
      </c>
      <c r="S492" s="66" t="s">
        <v>3452</v>
      </c>
      <c r="T492" s="13" t="s">
        <v>24</v>
      </c>
      <c r="U492" s="28"/>
      <c r="V492" s="32" t="s">
        <v>63</v>
      </c>
      <c r="W492" s="132"/>
    </row>
    <row r="493" spans="2:23" s="144" customFormat="1" ht="17.25" customHeight="1">
      <c r="B493" s="13">
        <v>2026</v>
      </c>
      <c r="C493" s="13">
        <v>6</v>
      </c>
      <c r="D493" s="13" t="s">
        <v>14</v>
      </c>
      <c r="E493" s="32" t="s">
        <v>3455</v>
      </c>
      <c r="F493" s="28" t="s">
        <v>61</v>
      </c>
      <c r="G493" s="28">
        <v>3912118901</v>
      </c>
      <c r="H493" s="28" t="s">
        <v>3456</v>
      </c>
      <c r="I493" s="255" t="s">
        <v>3457</v>
      </c>
      <c r="J493" s="29" t="s">
        <v>3458</v>
      </c>
      <c r="K493" s="29">
        <v>1</v>
      </c>
      <c r="L493" s="29" t="s">
        <v>1758</v>
      </c>
      <c r="M493" s="140">
        <v>50000000</v>
      </c>
      <c r="N493" s="29"/>
      <c r="O493" s="142"/>
      <c r="P493" s="29"/>
      <c r="Q493" s="11" t="s">
        <v>3334</v>
      </c>
      <c r="R493" s="11" t="s">
        <v>3459</v>
      </c>
      <c r="S493" s="11" t="s">
        <v>3460</v>
      </c>
      <c r="T493" s="28" t="s">
        <v>1829</v>
      </c>
      <c r="U493" s="28"/>
      <c r="V493" s="28" t="s">
        <v>63</v>
      </c>
      <c r="W493" s="132"/>
    </row>
    <row r="494" spans="2:23" s="144" customFormat="1" ht="17.25" customHeight="1">
      <c r="B494" s="13">
        <v>2026</v>
      </c>
      <c r="C494" s="13">
        <v>5</v>
      </c>
      <c r="D494" s="13" t="s">
        <v>14</v>
      </c>
      <c r="E494" s="219" t="s">
        <v>3461</v>
      </c>
      <c r="F494" s="13" t="s">
        <v>2257</v>
      </c>
      <c r="G494" s="13">
        <v>3011150501</v>
      </c>
      <c r="H494" s="13" t="s">
        <v>1796</v>
      </c>
      <c r="I494" s="13" t="s">
        <v>2714</v>
      </c>
      <c r="J494" s="130" t="s">
        <v>1933</v>
      </c>
      <c r="K494" s="130">
        <v>1800</v>
      </c>
      <c r="L494" s="130" t="s">
        <v>2826</v>
      </c>
      <c r="M494" s="284">
        <f>K494*100100</f>
        <v>180180000</v>
      </c>
      <c r="N494" s="130"/>
      <c r="O494" s="142" t="s">
        <v>1912</v>
      </c>
      <c r="P494" s="130"/>
      <c r="Q494" s="11" t="s">
        <v>3342</v>
      </c>
      <c r="R494" s="11" t="s">
        <v>3346</v>
      </c>
      <c r="S494" s="11" t="s">
        <v>3347</v>
      </c>
      <c r="T494" s="13" t="s">
        <v>24</v>
      </c>
      <c r="U494" s="13"/>
      <c r="V494" s="13"/>
      <c r="W494" s="132"/>
    </row>
    <row r="495" spans="2:23" s="144" customFormat="1" ht="17.25" customHeight="1">
      <c r="B495" s="13">
        <v>2026</v>
      </c>
      <c r="C495" s="13">
        <v>6</v>
      </c>
      <c r="D495" s="13" t="s">
        <v>15</v>
      </c>
      <c r="E495" s="126" t="s">
        <v>3341</v>
      </c>
      <c r="F495" s="28" t="s">
        <v>110</v>
      </c>
      <c r="G495" s="13">
        <v>3011150501</v>
      </c>
      <c r="H495" s="13" t="s">
        <v>102</v>
      </c>
      <c r="I495" s="13" t="s">
        <v>701</v>
      </c>
      <c r="J495" s="130" t="s">
        <v>16</v>
      </c>
      <c r="K495" s="130">
        <v>1187</v>
      </c>
      <c r="L495" s="130" t="s">
        <v>103</v>
      </c>
      <c r="M495" s="284">
        <v>120417000</v>
      </c>
      <c r="N495" s="130"/>
      <c r="O495" s="130" t="s">
        <v>271</v>
      </c>
      <c r="P495" s="130"/>
      <c r="Q495" s="11" t="s">
        <v>3342</v>
      </c>
      <c r="R495" s="11" t="s">
        <v>3343</v>
      </c>
      <c r="S495" s="11" t="s">
        <v>3344</v>
      </c>
      <c r="T495" s="13" t="s">
        <v>24</v>
      </c>
      <c r="U495" s="13"/>
      <c r="V495" s="13"/>
      <c r="W495" s="132"/>
    </row>
    <row r="496" spans="2:23" s="144" customFormat="1" ht="17.25" customHeight="1">
      <c r="B496" s="13">
        <v>2026</v>
      </c>
      <c r="C496" s="28">
        <v>6</v>
      </c>
      <c r="D496" s="13" t="s">
        <v>15</v>
      </c>
      <c r="E496" s="126" t="s">
        <v>3341</v>
      </c>
      <c r="F496" s="28" t="s">
        <v>110</v>
      </c>
      <c r="G496" s="13">
        <v>3010161901</v>
      </c>
      <c r="H496" s="13" t="s">
        <v>122</v>
      </c>
      <c r="I496" s="13" t="s">
        <v>703</v>
      </c>
      <c r="J496" s="130" t="s">
        <v>16</v>
      </c>
      <c r="K496" s="130">
        <v>22.244</v>
      </c>
      <c r="L496" s="130" t="s">
        <v>116</v>
      </c>
      <c r="M496" s="284">
        <v>18444000</v>
      </c>
      <c r="N496" s="130"/>
      <c r="O496" s="130" t="s">
        <v>271</v>
      </c>
      <c r="P496" s="130"/>
      <c r="Q496" s="11" t="s">
        <v>3342</v>
      </c>
      <c r="R496" s="11" t="s">
        <v>3343</v>
      </c>
      <c r="S496" s="11" t="s">
        <v>3344</v>
      </c>
      <c r="T496" s="13" t="s">
        <v>24</v>
      </c>
      <c r="U496" s="28"/>
      <c r="V496" s="28"/>
      <c r="W496" s="132"/>
    </row>
    <row r="497" spans="2:23" s="144" customFormat="1" ht="17.25" customHeight="1">
      <c r="B497" s="13">
        <v>2026</v>
      </c>
      <c r="C497" s="28">
        <v>4</v>
      </c>
      <c r="D497" s="28" t="s">
        <v>2007</v>
      </c>
      <c r="E497" s="32" t="s">
        <v>3462</v>
      </c>
      <c r="F497" s="28" t="s">
        <v>110</v>
      </c>
      <c r="G497" s="28">
        <v>4014168801</v>
      </c>
      <c r="H497" s="28" t="s">
        <v>2999</v>
      </c>
      <c r="I497" s="13" t="s">
        <v>228</v>
      </c>
      <c r="J497" s="30" t="s">
        <v>1811</v>
      </c>
      <c r="K497" s="30">
        <v>3</v>
      </c>
      <c r="L497" s="30" t="s">
        <v>1812</v>
      </c>
      <c r="M497" s="279">
        <v>13950000</v>
      </c>
      <c r="N497" s="41"/>
      <c r="O497" s="142" t="s">
        <v>2390</v>
      </c>
      <c r="P497" s="151"/>
      <c r="Q497" s="11" t="s">
        <v>3349</v>
      </c>
      <c r="R497" s="66" t="s">
        <v>3463</v>
      </c>
      <c r="S497" s="66" t="s">
        <v>3464</v>
      </c>
      <c r="T497" s="28" t="s">
        <v>1829</v>
      </c>
      <c r="U497" s="28"/>
      <c r="V497" s="28"/>
      <c r="W497" s="132"/>
    </row>
    <row r="498" spans="2:23" s="144" customFormat="1" ht="17.25" customHeight="1">
      <c r="B498" s="13">
        <v>2026</v>
      </c>
      <c r="C498" s="28">
        <v>5</v>
      </c>
      <c r="D498" s="28" t="s">
        <v>2007</v>
      </c>
      <c r="E498" s="32" t="s">
        <v>3462</v>
      </c>
      <c r="F498" s="28" t="s">
        <v>110</v>
      </c>
      <c r="G498" s="28">
        <v>4014168801</v>
      </c>
      <c r="H498" s="28" t="s">
        <v>2999</v>
      </c>
      <c r="I498" s="13" t="s">
        <v>228</v>
      </c>
      <c r="J498" s="30" t="s">
        <v>1811</v>
      </c>
      <c r="K498" s="30">
        <v>3</v>
      </c>
      <c r="L498" s="30" t="s">
        <v>1812</v>
      </c>
      <c r="M498" s="279">
        <v>44040000</v>
      </c>
      <c r="N498" s="30"/>
      <c r="O498" s="30"/>
      <c r="P498" s="30"/>
      <c r="Q498" s="11" t="s">
        <v>3349</v>
      </c>
      <c r="R498" s="28" t="s">
        <v>3463</v>
      </c>
      <c r="S498" s="66" t="s">
        <v>3464</v>
      </c>
      <c r="T498" s="28" t="s">
        <v>1829</v>
      </c>
      <c r="U498" s="28"/>
      <c r="V498" s="28"/>
      <c r="W498" s="132"/>
    </row>
    <row r="499" spans="2:23" s="144" customFormat="1" ht="17.25" customHeight="1">
      <c r="B499" s="13">
        <v>2026</v>
      </c>
      <c r="C499" s="28">
        <v>6</v>
      </c>
      <c r="D499" s="28" t="s">
        <v>14</v>
      </c>
      <c r="E499" s="32" t="s">
        <v>3467</v>
      </c>
      <c r="F499" s="13" t="s">
        <v>2257</v>
      </c>
      <c r="G499" s="13">
        <v>3912100101</v>
      </c>
      <c r="H499" s="13" t="s">
        <v>143</v>
      </c>
      <c r="I499" s="13" t="s">
        <v>3468</v>
      </c>
      <c r="J499" s="30" t="s">
        <v>2389</v>
      </c>
      <c r="K499" s="30">
        <v>2</v>
      </c>
      <c r="L499" s="30" t="s">
        <v>1812</v>
      </c>
      <c r="M499" s="279">
        <v>79640000</v>
      </c>
      <c r="N499" s="30"/>
      <c r="O499" s="30"/>
      <c r="P499" s="30"/>
      <c r="Q499" s="11" t="s">
        <v>3349</v>
      </c>
      <c r="R499" s="11" t="s">
        <v>3465</v>
      </c>
      <c r="S499" s="11" t="s">
        <v>3466</v>
      </c>
      <c r="T499" s="13" t="s">
        <v>24</v>
      </c>
      <c r="U499" s="28"/>
      <c r="V499" s="28"/>
      <c r="W499" s="132"/>
    </row>
    <row r="500" spans="2:23" s="144" customFormat="1" ht="17.25" customHeight="1">
      <c r="B500" s="13">
        <v>2026</v>
      </c>
      <c r="C500" s="28">
        <v>6</v>
      </c>
      <c r="D500" s="28" t="s">
        <v>14</v>
      </c>
      <c r="E500" s="32" t="s">
        <v>3469</v>
      </c>
      <c r="F500" s="13" t="s">
        <v>2257</v>
      </c>
      <c r="G500" s="13">
        <v>3912110301</v>
      </c>
      <c r="H500" s="13" t="s">
        <v>124</v>
      </c>
      <c r="I500" s="28" t="s">
        <v>3470</v>
      </c>
      <c r="J500" s="30" t="s">
        <v>1860</v>
      </c>
      <c r="K500" s="30">
        <v>14</v>
      </c>
      <c r="L500" s="30" t="s">
        <v>3471</v>
      </c>
      <c r="M500" s="279">
        <v>335500000</v>
      </c>
      <c r="N500" s="30"/>
      <c r="O500" s="30"/>
      <c r="P500" s="30"/>
      <c r="Q500" s="11" t="s">
        <v>3349</v>
      </c>
      <c r="R500" s="11" t="s">
        <v>3465</v>
      </c>
      <c r="S500" s="11" t="s">
        <v>3466</v>
      </c>
      <c r="T500" s="13" t="s">
        <v>24</v>
      </c>
      <c r="U500" s="28"/>
      <c r="V500" s="28"/>
      <c r="W500" s="132"/>
    </row>
    <row r="501" spans="2:23" s="144" customFormat="1" ht="17.25" customHeight="1">
      <c r="B501" s="11">
        <v>2026</v>
      </c>
      <c r="C501" s="13">
        <v>4</v>
      </c>
      <c r="D501" s="13" t="s">
        <v>14</v>
      </c>
      <c r="E501" s="219" t="s">
        <v>3472</v>
      </c>
      <c r="F501" s="13" t="s">
        <v>110</v>
      </c>
      <c r="G501" s="13">
        <v>4617162201</v>
      </c>
      <c r="H501" s="13" t="s">
        <v>3473</v>
      </c>
      <c r="I501" s="13" t="s">
        <v>2379</v>
      </c>
      <c r="J501" s="130" t="s">
        <v>3453</v>
      </c>
      <c r="K501" s="130">
        <v>1</v>
      </c>
      <c r="L501" s="130" t="s">
        <v>1911</v>
      </c>
      <c r="M501" s="284">
        <v>20000000</v>
      </c>
      <c r="N501" s="130" t="s">
        <v>1965</v>
      </c>
      <c r="O501" s="130"/>
      <c r="P501" s="130"/>
      <c r="Q501" s="11" t="s">
        <v>3474</v>
      </c>
      <c r="R501" s="11" t="s">
        <v>3475</v>
      </c>
      <c r="S501" s="11" t="s">
        <v>3476</v>
      </c>
      <c r="T501" s="13" t="s">
        <v>1829</v>
      </c>
      <c r="U501" s="13"/>
      <c r="V501" s="11"/>
      <c r="W501" s="132"/>
    </row>
    <row r="502" spans="2:23" s="144" customFormat="1" ht="17.25" customHeight="1">
      <c r="B502" s="11">
        <v>2026</v>
      </c>
      <c r="C502" s="13">
        <v>4</v>
      </c>
      <c r="D502" s="13" t="s">
        <v>14</v>
      </c>
      <c r="E502" s="219" t="s">
        <v>1226</v>
      </c>
      <c r="F502" s="13" t="s">
        <v>110</v>
      </c>
      <c r="G502" s="13">
        <v>4014178201</v>
      </c>
      <c r="H502" s="13" t="s">
        <v>1296</v>
      </c>
      <c r="I502" s="13" t="s">
        <v>3477</v>
      </c>
      <c r="J502" s="130" t="s">
        <v>16</v>
      </c>
      <c r="K502" s="130">
        <v>50</v>
      </c>
      <c r="L502" s="130" t="s">
        <v>112</v>
      </c>
      <c r="M502" s="284">
        <v>4390000</v>
      </c>
      <c r="N502" s="130"/>
      <c r="O502" s="130" t="s">
        <v>1997</v>
      </c>
      <c r="P502" s="130"/>
      <c r="Q502" s="11" t="s">
        <v>3964</v>
      </c>
      <c r="R502" s="11" t="s">
        <v>3478</v>
      </c>
      <c r="S502" s="11" t="s">
        <v>3479</v>
      </c>
      <c r="T502" s="13" t="s">
        <v>24</v>
      </c>
      <c r="U502" s="13"/>
      <c r="V502" s="13"/>
      <c r="W502" s="132"/>
    </row>
    <row r="503" spans="2:23" s="144" customFormat="1" ht="17.25" customHeight="1">
      <c r="B503" s="11">
        <v>2026</v>
      </c>
      <c r="C503" s="28">
        <v>4</v>
      </c>
      <c r="D503" s="28" t="s">
        <v>14</v>
      </c>
      <c r="E503" s="32" t="s">
        <v>1226</v>
      </c>
      <c r="F503" s="28" t="s">
        <v>110</v>
      </c>
      <c r="G503" s="28">
        <v>4014178401</v>
      </c>
      <c r="H503" s="28" t="s">
        <v>129</v>
      </c>
      <c r="I503" s="28" t="s">
        <v>3480</v>
      </c>
      <c r="J503" s="30" t="s">
        <v>16</v>
      </c>
      <c r="K503" s="30">
        <v>1</v>
      </c>
      <c r="L503" s="30" t="s">
        <v>112</v>
      </c>
      <c r="M503" s="279">
        <v>2170000</v>
      </c>
      <c r="N503" s="30"/>
      <c r="O503" s="30" t="s">
        <v>1997</v>
      </c>
      <c r="P503" s="30"/>
      <c r="Q503" s="11" t="s">
        <v>3964</v>
      </c>
      <c r="R503" s="66" t="s">
        <v>3478</v>
      </c>
      <c r="S503" s="66" t="s">
        <v>3479</v>
      </c>
      <c r="T503" s="28" t="s">
        <v>24</v>
      </c>
      <c r="U503" s="28"/>
      <c r="V503" s="28"/>
      <c r="W503" s="132"/>
    </row>
    <row r="504" spans="2:23" s="144" customFormat="1" ht="17.25" customHeight="1">
      <c r="B504" s="11">
        <v>2026</v>
      </c>
      <c r="C504" s="28">
        <v>4</v>
      </c>
      <c r="D504" s="28" t="s">
        <v>14</v>
      </c>
      <c r="E504" s="32" t="s">
        <v>1226</v>
      </c>
      <c r="F504" s="28" t="s">
        <v>110</v>
      </c>
      <c r="G504" s="28">
        <v>4014178402</v>
      </c>
      <c r="H504" s="28" t="s">
        <v>3481</v>
      </c>
      <c r="I504" s="28" t="s">
        <v>3480</v>
      </c>
      <c r="J504" s="30" t="s">
        <v>16</v>
      </c>
      <c r="K504" s="30">
        <v>1</v>
      </c>
      <c r="L504" s="30" t="s">
        <v>112</v>
      </c>
      <c r="M504" s="279">
        <v>1575000</v>
      </c>
      <c r="N504" s="30"/>
      <c r="O504" s="30" t="s">
        <v>1997</v>
      </c>
      <c r="P504" s="30"/>
      <c r="Q504" s="11" t="s">
        <v>3964</v>
      </c>
      <c r="R504" s="66" t="s">
        <v>3478</v>
      </c>
      <c r="S504" s="66" t="s">
        <v>3479</v>
      </c>
      <c r="T504" s="28" t="s">
        <v>24</v>
      </c>
      <c r="U504" s="28"/>
      <c r="V504" s="28"/>
      <c r="W504" s="132"/>
    </row>
    <row r="505" spans="2:23" s="144" customFormat="1" ht="17.25" customHeight="1">
      <c r="B505" s="11">
        <v>2026</v>
      </c>
      <c r="C505" s="28">
        <v>4</v>
      </c>
      <c r="D505" s="28" t="s">
        <v>14</v>
      </c>
      <c r="E505" s="32" t="s">
        <v>1226</v>
      </c>
      <c r="F505" s="28" t="s">
        <v>110</v>
      </c>
      <c r="G505" s="28">
        <v>4014178401</v>
      </c>
      <c r="H505" s="28" t="s">
        <v>129</v>
      </c>
      <c r="I505" s="28" t="s">
        <v>3482</v>
      </c>
      <c r="J505" s="30" t="s">
        <v>16</v>
      </c>
      <c r="K505" s="30">
        <v>2</v>
      </c>
      <c r="L505" s="30" t="s">
        <v>112</v>
      </c>
      <c r="M505" s="279">
        <v>5100000</v>
      </c>
      <c r="N505" s="30"/>
      <c r="O505" s="30" t="s">
        <v>1997</v>
      </c>
      <c r="P505" s="30"/>
      <c r="Q505" s="11" t="s">
        <v>3964</v>
      </c>
      <c r="R505" s="66" t="s">
        <v>3478</v>
      </c>
      <c r="S505" s="66" t="s">
        <v>3479</v>
      </c>
      <c r="T505" s="28" t="s">
        <v>24</v>
      </c>
      <c r="U505" s="28"/>
      <c r="V505" s="28"/>
      <c r="W505" s="132"/>
    </row>
    <row r="506" spans="2:23" s="144" customFormat="1" ht="17.25" customHeight="1">
      <c r="B506" s="11">
        <v>2026</v>
      </c>
      <c r="C506" s="28">
        <v>4</v>
      </c>
      <c r="D506" s="28" t="s">
        <v>14</v>
      </c>
      <c r="E506" s="32" t="s">
        <v>1226</v>
      </c>
      <c r="F506" s="28" t="s">
        <v>110</v>
      </c>
      <c r="G506" s="28">
        <v>4014178402</v>
      </c>
      <c r="H506" s="28" t="s">
        <v>3481</v>
      </c>
      <c r="I506" s="28" t="s">
        <v>3482</v>
      </c>
      <c r="J506" s="30" t="s">
        <v>16</v>
      </c>
      <c r="K506" s="30">
        <v>2</v>
      </c>
      <c r="L506" s="30" t="s">
        <v>112</v>
      </c>
      <c r="M506" s="279">
        <v>3800000</v>
      </c>
      <c r="N506" s="30"/>
      <c r="O506" s="30" t="s">
        <v>1997</v>
      </c>
      <c r="P506" s="30"/>
      <c r="Q506" s="11" t="s">
        <v>3964</v>
      </c>
      <c r="R506" s="66" t="s">
        <v>3478</v>
      </c>
      <c r="S506" s="66" t="s">
        <v>3479</v>
      </c>
      <c r="T506" s="28" t="s">
        <v>24</v>
      </c>
      <c r="U506" s="28"/>
      <c r="V506" s="28"/>
      <c r="W506" s="132"/>
    </row>
    <row r="507" spans="2:23" s="144" customFormat="1" ht="17.25" customHeight="1">
      <c r="B507" s="11">
        <v>2026</v>
      </c>
      <c r="C507" s="28">
        <v>4</v>
      </c>
      <c r="D507" s="28" t="s">
        <v>14</v>
      </c>
      <c r="E507" s="32" t="s">
        <v>1007</v>
      </c>
      <c r="F507" s="28" t="s">
        <v>110</v>
      </c>
      <c r="G507" s="28">
        <v>4014178201</v>
      </c>
      <c r="H507" s="28" t="s">
        <v>1296</v>
      </c>
      <c r="I507" s="28" t="s">
        <v>3483</v>
      </c>
      <c r="J507" s="30" t="s">
        <v>16</v>
      </c>
      <c r="K507" s="30">
        <v>1</v>
      </c>
      <c r="L507" s="30" t="s">
        <v>112</v>
      </c>
      <c r="M507" s="279">
        <v>51300</v>
      </c>
      <c r="N507" s="30"/>
      <c r="O507" s="30" t="s">
        <v>1997</v>
      </c>
      <c r="P507" s="30"/>
      <c r="Q507" s="11" t="s">
        <v>3964</v>
      </c>
      <c r="R507" s="66" t="s">
        <v>3478</v>
      </c>
      <c r="S507" s="66" t="s">
        <v>3479</v>
      </c>
      <c r="T507" s="28" t="s">
        <v>24</v>
      </c>
      <c r="U507" s="28"/>
      <c r="V507" s="28"/>
      <c r="W507" s="132"/>
    </row>
    <row r="508" spans="2:23" s="144" customFormat="1" ht="17.25" customHeight="1">
      <c r="B508" s="11">
        <v>2026</v>
      </c>
      <c r="C508" s="28">
        <v>4</v>
      </c>
      <c r="D508" s="28" t="s">
        <v>14</v>
      </c>
      <c r="E508" s="32" t="s">
        <v>1007</v>
      </c>
      <c r="F508" s="28" t="s">
        <v>110</v>
      </c>
      <c r="G508" s="28">
        <v>4014178201</v>
      </c>
      <c r="H508" s="28" t="s">
        <v>1296</v>
      </c>
      <c r="I508" s="28" t="s">
        <v>3484</v>
      </c>
      <c r="J508" s="30" t="s">
        <v>16</v>
      </c>
      <c r="K508" s="30">
        <v>13</v>
      </c>
      <c r="L508" s="30" t="s">
        <v>112</v>
      </c>
      <c r="M508" s="279">
        <v>1227200</v>
      </c>
      <c r="N508" s="30"/>
      <c r="O508" s="30" t="s">
        <v>1997</v>
      </c>
      <c r="P508" s="30"/>
      <c r="Q508" s="11" t="s">
        <v>3964</v>
      </c>
      <c r="R508" s="66" t="s">
        <v>3478</v>
      </c>
      <c r="S508" s="66" t="s">
        <v>3479</v>
      </c>
      <c r="T508" s="28" t="s">
        <v>24</v>
      </c>
      <c r="U508" s="28"/>
      <c r="V508" s="28"/>
      <c r="W508" s="132"/>
    </row>
    <row r="509" spans="2:23" s="144" customFormat="1" ht="17.25" customHeight="1">
      <c r="B509" s="11">
        <v>2026</v>
      </c>
      <c r="C509" s="28">
        <v>4</v>
      </c>
      <c r="D509" s="28" t="s">
        <v>14</v>
      </c>
      <c r="E509" s="32" t="s">
        <v>1007</v>
      </c>
      <c r="F509" s="28" t="s">
        <v>110</v>
      </c>
      <c r="G509" s="28">
        <v>4014178201</v>
      </c>
      <c r="H509" s="28" t="s">
        <v>1296</v>
      </c>
      <c r="I509" s="28" t="s">
        <v>3485</v>
      </c>
      <c r="J509" s="30" t="s">
        <v>16</v>
      </c>
      <c r="K509" s="30">
        <v>4</v>
      </c>
      <c r="L509" s="30" t="s">
        <v>112</v>
      </c>
      <c r="M509" s="279">
        <v>542800</v>
      </c>
      <c r="N509" s="30"/>
      <c r="O509" s="30" t="s">
        <v>1997</v>
      </c>
      <c r="P509" s="30"/>
      <c r="Q509" s="11" t="s">
        <v>3964</v>
      </c>
      <c r="R509" s="66" t="s">
        <v>3478</v>
      </c>
      <c r="S509" s="66" t="s">
        <v>3479</v>
      </c>
      <c r="T509" s="28" t="s">
        <v>24</v>
      </c>
      <c r="U509" s="28"/>
      <c r="V509" s="28"/>
      <c r="W509" s="132"/>
    </row>
    <row r="510" spans="2:23" s="144" customFormat="1" ht="17.25" customHeight="1">
      <c r="B510" s="11">
        <v>2026</v>
      </c>
      <c r="C510" s="28">
        <v>4</v>
      </c>
      <c r="D510" s="28" t="s">
        <v>14</v>
      </c>
      <c r="E510" s="32" t="s">
        <v>1007</v>
      </c>
      <c r="F510" s="28" t="s">
        <v>110</v>
      </c>
      <c r="G510" s="28">
        <v>4014178201</v>
      </c>
      <c r="H510" s="28" t="s">
        <v>1296</v>
      </c>
      <c r="I510" s="28" t="s">
        <v>3486</v>
      </c>
      <c r="J510" s="30" t="s">
        <v>16</v>
      </c>
      <c r="K510" s="30">
        <v>64</v>
      </c>
      <c r="L510" s="30" t="s">
        <v>112</v>
      </c>
      <c r="M510" s="279">
        <v>18624000</v>
      </c>
      <c r="N510" s="30"/>
      <c r="O510" s="30" t="s">
        <v>1997</v>
      </c>
      <c r="P510" s="30"/>
      <c r="Q510" s="11" t="s">
        <v>3964</v>
      </c>
      <c r="R510" s="66" t="s">
        <v>3478</v>
      </c>
      <c r="S510" s="66" t="s">
        <v>3479</v>
      </c>
      <c r="T510" s="28" t="s">
        <v>24</v>
      </c>
      <c r="U510" s="28"/>
      <c r="V510" s="28"/>
      <c r="W510" s="132"/>
    </row>
    <row r="511" spans="2:23" s="144" customFormat="1" ht="17.25" customHeight="1">
      <c r="B511" s="11">
        <v>2026</v>
      </c>
      <c r="C511" s="28">
        <v>4</v>
      </c>
      <c r="D511" s="28" t="s">
        <v>14</v>
      </c>
      <c r="E511" s="32" t="s">
        <v>995</v>
      </c>
      <c r="F511" s="28" t="s">
        <v>110</v>
      </c>
      <c r="G511" s="28">
        <v>4014178201</v>
      </c>
      <c r="H511" s="28" t="s">
        <v>1296</v>
      </c>
      <c r="I511" s="28" t="s">
        <v>3487</v>
      </c>
      <c r="J511" s="30" t="s">
        <v>16</v>
      </c>
      <c r="K511" s="30">
        <v>143</v>
      </c>
      <c r="L511" s="30" t="s">
        <v>112</v>
      </c>
      <c r="M511" s="279">
        <v>29415100</v>
      </c>
      <c r="N511" s="30"/>
      <c r="O511" s="30" t="s">
        <v>1997</v>
      </c>
      <c r="P511" s="30"/>
      <c r="Q511" s="11" t="s">
        <v>3964</v>
      </c>
      <c r="R511" s="66" t="s">
        <v>3488</v>
      </c>
      <c r="S511" s="66" t="s">
        <v>335</v>
      </c>
      <c r="T511" s="28" t="s">
        <v>24</v>
      </c>
      <c r="U511" s="28"/>
      <c r="V511" s="28"/>
      <c r="W511" s="132"/>
    </row>
    <row r="512" spans="2:23" s="144" customFormat="1" ht="17.25" customHeight="1">
      <c r="B512" s="11">
        <v>2026</v>
      </c>
      <c r="C512" s="28">
        <v>4</v>
      </c>
      <c r="D512" s="28" t="s">
        <v>14</v>
      </c>
      <c r="E512" s="32" t="s">
        <v>995</v>
      </c>
      <c r="F512" s="28" t="s">
        <v>110</v>
      </c>
      <c r="G512" s="28">
        <v>4014178201</v>
      </c>
      <c r="H512" s="28" t="s">
        <v>1296</v>
      </c>
      <c r="I512" s="28" t="s">
        <v>3489</v>
      </c>
      <c r="J512" s="30" t="s">
        <v>16</v>
      </c>
      <c r="K512" s="30">
        <v>241</v>
      </c>
      <c r="L512" s="30" t="s">
        <v>112</v>
      </c>
      <c r="M512" s="279">
        <v>78517800</v>
      </c>
      <c r="N512" s="30"/>
      <c r="O512" s="30" t="s">
        <v>1997</v>
      </c>
      <c r="P512" s="30"/>
      <c r="Q512" s="11" t="s">
        <v>3964</v>
      </c>
      <c r="R512" s="66" t="s">
        <v>3488</v>
      </c>
      <c r="S512" s="66" t="s">
        <v>335</v>
      </c>
      <c r="T512" s="28" t="s">
        <v>24</v>
      </c>
      <c r="U512" s="28"/>
      <c r="V512" s="28"/>
      <c r="W512" s="132"/>
    </row>
    <row r="513" spans="2:23" s="144" customFormat="1" ht="17.25" customHeight="1">
      <c r="B513" s="11">
        <v>2026</v>
      </c>
      <c r="C513" s="13">
        <v>4</v>
      </c>
      <c r="D513" s="13" t="s">
        <v>14</v>
      </c>
      <c r="E513" s="219" t="s">
        <v>3490</v>
      </c>
      <c r="F513" s="13" t="s">
        <v>110</v>
      </c>
      <c r="G513" s="28">
        <v>3010161901</v>
      </c>
      <c r="H513" s="13" t="s">
        <v>1800</v>
      </c>
      <c r="I513" s="13" t="s">
        <v>3491</v>
      </c>
      <c r="J513" s="130" t="s">
        <v>1926</v>
      </c>
      <c r="K513" s="152">
        <v>15.646000000000001</v>
      </c>
      <c r="L513" s="130" t="s">
        <v>1927</v>
      </c>
      <c r="M513" s="284">
        <v>12977582</v>
      </c>
      <c r="N513" s="130"/>
      <c r="O513" s="30" t="s">
        <v>1912</v>
      </c>
      <c r="P513" s="130"/>
      <c r="Q513" s="49" t="s">
        <v>3363</v>
      </c>
      <c r="R513" s="11" t="s">
        <v>3364</v>
      </c>
      <c r="S513" s="11" t="s">
        <v>3365</v>
      </c>
      <c r="T513" s="13" t="s">
        <v>24</v>
      </c>
      <c r="U513" s="13"/>
      <c r="V513" s="13"/>
      <c r="W513" s="132"/>
    </row>
    <row r="514" spans="2:23" s="144" customFormat="1" ht="17.25" customHeight="1">
      <c r="B514" s="11">
        <v>2026</v>
      </c>
      <c r="C514" s="28">
        <v>4</v>
      </c>
      <c r="D514" s="28" t="s">
        <v>14</v>
      </c>
      <c r="E514" s="219" t="s">
        <v>3490</v>
      </c>
      <c r="F514" s="13" t="s">
        <v>110</v>
      </c>
      <c r="G514" s="28">
        <v>3011150501</v>
      </c>
      <c r="H514" s="28" t="s">
        <v>1796</v>
      </c>
      <c r="I514" s="28" t="s">
        <v>3492</v>
      </c>
      <c r="J514" s="130" t="s">
        <v>1926</v>
      </c>
      <c r="K514" s="30">
        <v>430</v>
      </c>
      <c r="L514" s="30" t="s">
        <v>1799</v>
      </c>
      <c r="M514" s="279">
        <v>50226950</v>
      </c>
      <c r="N514" s="30"/>
      <c r="O514" s="30" t="s">
        <v>1912</v>
      </c>
      <c r="P514" s="30"/>
      <c r="Q514" s="49" t="s">
        <v>3363</v>
      </c>
      <c r="R514" s="11" t="s">
        <v>3364</v>
      </c>
      <c r="S514" s="11" t="s">
        <v>3365</v>
      </c>
      <c r="T514" s="13" t="s">
        <v>24</v>
      </c>
      <c r="U514" s="28"/>
      <c r="V514" s="28"/>
      <c r="W514" s="132"/>
    </row>
    <row r="515" spans="2:23" s="144" customFormat="1" ht="17.25" customHeight="1">
      <c r="B515" s="11">
        <v>2026</v>
      </c>
      <c r="C515" s="28">
        <v>4</v>
      </c>
      <c r="D515" s="28" t="s">
        <v>14</v>
      </c>
      <c r="E515" s="219" t="s">
        <v>3490</v>
      </c>
      <c r="F515" s="13" t="s">
        <v>110</v>
      </c>
      <c r="G515" s="28">
        <v>3010990201</v>
      </c>
      <c r="H515" s="28" t="s">
        <v>3493</v>
      </c>
      <c r="I515" s="28" t="s">
        <v>3494</v>
      </c>
      <c r="J515" s="130" t="s">
        <v>1926</v>
      </c>
      <c r="K515" s="45">
        <v>341.65</v>
      </c>
      <c r="L515" s="30" t="s">
        <v>1799</v>
      </c>
      <c r="M515" s="279">
        <v>4953925</v>
      </c>
      <c r="N515" s="30"/>
      <c r="O515" s="30" t="s">
        <v>1912</v>
      </c>
      <c r="P515" s="30"/>
      <c r="Q515" s="49" t="s">
        <v>3363</v>
      </c>
      <c r="R515" s="11" t="s">
        <v>3364</v>
      </c>
      <c r="S515" s="11" t="s">
        <v>3365</v>
      </c>
      <c r="T515" s="13" t="s">
        <v>24</v>
      </c>
      <c r="U515" s="28"/>
      <c r="V515" s="28"/>
      <c r="W515" s="132"/>
    </row>
    <row r="516" spans="2:23" s="144" customFormat="1" ht="17.25" customHeight="1">
      <c r="B516" s="11">
        <v>2026</v>
      </c>
      <c r="C516" s="28">
        <v>4</v>
      </c>
      <c r="D516" s="28" t="s">
        <v>14</v>
      </c>
      <c r="E516" s="219" t="s">
        <v>3490</v>
      </c>
      <c r="F516" s="13" t="s">
        <v>110</v>
      </c>
      <c r="G516" s="28">
        <v>3012189701</v>
      </c>
      <c r="H516" s="28" t="s">
        <v>3495</v>
      </c>
      <c r="I516" s="28" t="s">
        <v>3496</v>
      </c>
      <c r="J516" s="130" t="s">
        <v>1926</v>
      </c>
      <c r="K516" s="29">
        <v>2228</v>
      </c>
      <c r="L516" s="30" t="s">
        <v>1960</v>
      </c>
      <c r="M516" s="140">
        <v>93576000</v>
      </c>
      <c r="N516" s="30" t="s">
        <v>1912</v>
      </c>
      <c r="O516" s="29"/>
      <c r="P516" s="29"/>
      <c r="Q516" s="49" t="s">
        <v>3363</v>
      </c>
      <c r="R516" s="11" t="s">
        <v>3364</v>
      </c>
      <c r="S516" s="11" t="s">
        <v>3365</v>
      </c>
      <c r="T516" s="13" t="s">
        <v>24</v>
      </c>
      <c r="U516" s="28"/>
      <c r="V516" s="28"/>
      <c r="W516" s="132"/>
    </row>
    <row r="517" spans="2:23" s="144" customFormat="1" ht="17.25" customHeight="1">
      <c r="B517" s="11">
        <v>2026</v>
      </c>
      <c r="C517" s="28">
        <v>4</v>
      </c>
      <c r="D517" s="28" t="s">
        <v>14</v>
      </c>
      <c r="E517" s="219" t="s">
        <v>3490</v>
      </c>
      <c r="F517" s="13" t="s">
        <v>110</v>
      </c>
      <c r="G517" s="28">
        <v>3911160501</v>
      </c>
      <c r="H517" s="28" t="s">
        <v>3497</v>
      </c>
      <c r="I517" s="28" t="s">
        <v>3498</v>
      </c>
      <c r="J517" s="130" t="s">
        <v>1860</v>
      </c>
      <c r="K517" s="29">
        <v>15</v>
      </c>
      <c r="L517" s="30" t="s">
        <v>2370</v>
      </c>
      <c r="M517" s="140">
        <v>3900000</v>
      </c>
      <c r="N517" s="30"/>
      <c r="O517" s="30" t="s">
        <v>1912</v>
      </c>
      <c r="P517" s="29"/>
      <c r="Q517" s="49" t="s">
        <v>3363</v>
      </c>
      <c r="R517" s="11" t="s">
        <v>3364</v>
      </c>
      <c r="S517" s="11" t="s">
        <v>3365</v>
      </c>
      <c r="T517" s="13" t="s">
        <v>24</v>
      </c>
      <c r="U517" s="28"/>
      <c r="V517" s="28"/>
      <c r="W517" s="132"/>
    </row>
    <row r="518" spans="2:23" s="144" customFormat="1" ht="17.25" customHeight="1">
      <c r="B518" s="11">
        <v>2026</v>
      </c>
      <c r="C518" s="28">
        <v>4</v>
      </c>
      <c r="D518" s="28" t="s">
        <v>14</v>
      </c>
      <c r="E518" s="219" t="s">
        <v>3490</v>
      </c>
      <c r="F518" s="13" t="s">
        <v>110</v>
      </c>
      <c r="G518" s="28">
        <v>3912110101</v>
      </c>
      <c r="H518" s="28" t="s">
        <v>3420</v>
      </c>
      <c r="I518" s="28" t="s">
        <v>3499</v>
      </c>
      <c r="J518" s="130" t="s">
        <v>1860</v>
      </c>
      <c r="K518" s="29">
        <v>1</v>
      </c>
      <c r="L518" s="30" t="s">
        <v>3471</v>
      </c>
      <c r="M518" s="140">
        <v>2621000</v>
      </c>
      <c r="N518" s="30" t="s">
        <v>1912</v>
      </c>
      <c r="O518" s="29"/>
      <c r="P518" s="29"/>
      <c r="Q518" s="49" t="s">
        <v>3363</v>
      </c>
      <c r="R518" s="11" t="s">
        <v>3364</v>
      </c>
      <c r="S518" s="11" t="s">
        <v>3365</v>
      </c>
      <c r="T518" s="13" t="s">
        <v>24</v>
      </c>
      <c r="U518" s="28"/>
      <c r="V518" s="28"/>
      <c r="W518" s="132"/>
    </row>
    <row r="519" spans="2:23" s="144" customFormat="1" ht="17.25" customHeight="1">
      <c r="B519" s="11">
        <v>2026</v>
      </c>
      <c r="C519" s="28">
        <v>4</v>
      </c>
      <c r="D519" s="28" t="s">
        <v>14</v>
      </c>
      <c r="E519" s="32" t="s">
        <v>3500</v>
      </c>
      <c r="F519" s="28" t="s">
        <v>110</v>
      </c>
      <c r="G519" s="28">
        <v>3012999201</v>
      </c>
      <c r="H519" s="28" t="s">
        <v>3501</v>
      </c>
      <c r="I519" s="28" t="s">
        <v>3502</v>
      </c>
      <c r="J519" s="30" t="s">
        <v>1926</v>
      </c>
      <c r="K519" s="30">
        <v>126</v>
      </c>
      <c r="L519" s="30" t="s">
        <v>1960</v>
      </c>
      <c r="M519" s="279">
        <v>4977000</v>
      </c>
      <c r="N519" s="30"/>
      <c r="O519" s="30" t="s">
        <v>1912</v>
      </c>
      <c r="P519" s="30"/>
      <c r="Q519" s="49" t="s">
        <v>3363</v>
      </c>
      <c r="R519" s="28" t="s">
        <v>3503</v>
      </c>
      <c r="S519" s="28" t="s">
        <v>3504</v>
      </c>
      <c r="T519" s="28" t="s">
        <v>24</v>
      </c>
      <c r="U519" s="28"/>
      <c r="V519" s="28"/>
      <c r="W519" s="132"/>
    </row>
    <row r="520" spans="2:23" s="144" customFormat="1" ht="17.25" customHeight="1">
      <c r="B520" s="11">
        <v>2026</v>
      </c>
      <c r="C520" s="28">
        <v>4</v>
      </c>
      <c r="D520" s="28" t="s">
        <v>14</v>
      </c>
      <c r="E520" s="32" t="s">
        <v>3500</v>
      </c>
      <c r="F520" s="28" t="s">
        <v>110</v>
      </c>
      <c r="G520" s="28">
        <v>3023170102</v>
      </c>
      <c r="H520" s="28" t="s">
        <v>3505</v>
      </c>
      <c r="I520" s="28" t="s">
        <v>3506</v>
      </c>
      <c r="J520" s="30" t="s">
        <v>1926</v>
      </c>
      <c r="K520" s="30">
        <v>108</v>
      </c>
      <c r="L520" s="30" t="s">
        <v>1960</v>
      </c>
      <c r="M520" s="279">
        <v>48600000</v>
      </c>
      <c r="N520" s="30"/>
      <c r="O520" s="30" t="s">
        <v>1912</v>
      </c>
      <c r="P520" s="30"/>
      <c r="Q520" s="49" t="s">
        <v>3363</v>
      </c>
      <c r="R520" s="28" t="s">
        <v>3503</v>
      </c>
      <c r="S520" s="28" t="s">
        <v>3504</v>
      </c>
      <c r="T520" s="28" t="s">
        <v>24</v>
      </c>
      <c r="U520" s="28"/>
      <c r="V520" s="28"/>
      <c r="W520" s="132"/>
    </row>
    <row r="521" spans="2:23" s="144" customFormat="1" ht="17.25" customHeight="1">
      <c r="B521" s="11">
        <v>2026</v>
      </c>
      <c r="C521" s="28">
        <v>4</v>
      </c>
      <c r="D521" s="28" t="s">
        <v>14</v>
      </c>
      <c r="E521" s="32" t="s">
        <v>3500</v>
      </c>
      <c r="F521" s="28" t="s">
        <v>52</v>
      </c>
      <c r="G521" s="28"/>
      <c r="H521" s="28" t="s">
        <v>3507</v>
      </c>
      <c r="I521" s="28"/>
      <c r="J521" s="30" t="s">
        <v>1926</v>
      </c>
      <c r="K521" s="30">
        <v>1</v>
      </c>
      <c r="L521" s="30" t="s">
        <v>1758</v>
      </c>
      <c r="M521" s="279">
        <v>53790000</v>
      </c>
      <c r="N521" s="30"/>
      <c r="O521" s="30"/>
      <c r="P521" s="30"/>
      <c r="Q521" s="49" t="s">
        <v>3363</v>
      </c>
      <c r="R521" s="28" t="s">
        <v>3503</v>
      </c>
      <c r="S521" s="28" t="s">
        <v>3504</v>
      </c>
      <c r="T521" s="28" t="s">
        <v>24</v>
      </c>
      <c r="U521" s="28"/>
      <c r="V521" s="28" t="s">
        <v>3508</v>
      </c>
      <c r="W521" s="132"/>
    </row>
    <row r="522" spans="2:23" s="144" customFormat="1" ht="17.25" customHeight="1">
      <c r="B522" s="11">
        <v>2026</v>
      </c>
      <c r="C522" s="28">
        <v>4</v>
      </c>
      <c r="D522" s="28" t="s">
        <v>14</v>
      </c>
      <c r="E522" s="32" t="s">
        <v>3500</v>
      </c>
      <c r="F522" s="28" t="s">
        <v>110</v>
      </c>
      <c r="G522" s="28">
        <v>3011150501</v>
      </c>
      <c r="H522" s="28" t="s">
        <v>1796</v>
      </c>
      <c r="I522" s="28" t="s">
        <v>3509</v>
      </c>
      <c r="J522" s="30" t="s">
        <v>1926</v>
      </c>
      <c r="K522" s="30">
        <v>23.67</v>
      </c>
      <c r="L522" s="30" t="s">
        <v>1799</v>
      </c>
      <c r="M522" s="279">
        <v>2958276</v>
      </c>
      <c r="N522" s="30"/>
      <c r="O522" s="30" t="s">
        <v>1912</v>
      </c>
      <c r="P522" s="30"/>
      <c r="Q522" s="49" t="s">
        <v>3363</v>
      </c>
      <c r="R522" s="28" t="s">
        <v>3503</v>
      </c>
      <c r="S522" s="28" t="s">
        <v>3504</v>
      </c>
      <c r="T522" s="28" t="s">
        <v>24</v>
      </c>
      <c r="U522" s="28"/>
      <c r="V522" s="28"/>
      <c r="W522" s="132"/>
    </row>
    <row r="523" spans="2:23" s="144" customFormat="1" ht="17.25" customHeight="1">
      <c r="B523" s="11">
        <v>2026</v>
      </c>
      <c r="C523" s="28">
        <v>4</v>
      </c>
      <c r="D523" s="28" t="s">
        <v>14</v>
      </c>
      <c r="E523" s="32" t="s">
        <v>3500</v>
      </c>
      <c r="F523" s="28" t="s">
        <v>110</v>
      </c>
      <c r="G523" s="28">
        <v>3010161901</v>
      </c>
      <c r="H523" s="28" t="s">
        <v>1800</v>
      </c>
      <c r="I523" s="28" t="s">
        <v>3510</v>
      </c>
      <c r="J523" s="30" t="s">
        <v>1926</v>
      </c>
      <c r="K523" s="153">
        <f>0.012+1.726</f>
        <v>1.738</v>
      </c>
      <c r="L523" s="30" t="s">
        <v>1927</v>
      </c>
      <c r="M523" s="279">
        <v>1429918</v>
      </c>
      <c r="N523" s="30"/>
      <c r="O523" s="30" t="s">
        <v>1912</v>
      </c>
      <c r="P523" s="30"/>
      <c r="Q523" s="49" t="s">
        <v>3363</v>
      </c>
      <c r="R523" s="28" t="s">
        <v>3503</v>
      </c>
      <c r="S523" s="28" t="s">
        <v>3504</v>
      </c>
      <c r="T523" s="28" t="s">
        <v>24</v>
      </c>
      <c r="U523" s="28"/>
      <c r="V523" s="28"/>
      <c r="W523" s="132"/>
    </row>
    <row r="524" spans="2:23" s="123" customFormat="1" ht="17.25" customHeight="1">
      <c r="B524" s="69">
        <v>2026</v>
      </c>
      <c r="C524" s="68">
        <v>4</v>
      </c>
      <c r="D524" s="68" t="s">
        <v>14</v>
      </c>
      <c r="E524" s="68" t="s">
        <v>1451</v>
      </c>
      <c r="F524" s="68" t="s">
        <v>110</v>
      </c>
      <c r="G524" s="68">
        <v>4323320501</v>
      </c>
      <c r="H524" s="68" t="s">
        <v>839</v>
      </c>
      <c r="I524" s="68"/>
      <c r="J524" s="29" t="s">
        <v>1452</v>
      </c>
      <c r="K524" s="29">
        <v>1</v>
      </c>
      <c r="L524" s="29">
        <v>1</v>
      </c>
      <c r="M524" s="140">
        <v>51000000</v>
      </c>
      <c r="N524" s="29" t="s">
        <v>271</v>
      </c>
      <c r="O524" s="29"/>
      <c r="P524" s="29"/>
      <c r="Q524" s="68" t="s">
        <v>1453</v>
      </c>
      <c r="R524" s="68" t="s">
        <v>1454</v>
      </c>
      <c r="S524" s="68" t="s">
        <v>889</v>
      </c>
      <c r="T524" s="68" t="s">
        <v>24</v>
      </c>
      <c r="U524" s="68"/>
      <c r="V524" s="68"/>
      <c r="W524" s="155"/>
    </row>
    <row r="525" spans="2:23" s="143" customFormat="1" ht="17.25" customHeight="1">
      <c r="B525" s="56">
        <v>2026</v>
      </c>
      <c r="C525" s="58">
        <v>6</v>
      </c>
      <c r="D525" s="58" t="s">
        <v>14</v>
      </c>
      <c r="E525" s="58" t="s">
        <v>1500</v>
      </c>
      <c r="F525" s="58" t="s">
        <v>110</v>
      </c>
      <c r="G525" s="58">
        <v>4323320501</v>
      </c>
      <c r="H525" s="58" t="s">
        <v>839</v>
      </c>
      <c r="I525" s="58"/>
      <c r="J525" s="60" t="s">
        <v>888</v>
      </c>
      <c r="K525" s="60">
        <v>1</v>
      </c>
      <c r="L525" s="60">
        <v>1</v>
      </c>
      <c r="M525" s="281">
        <v>617000000</v>
      </c>
      <c r="N525" s="60" t="s">
        <v>271</v>
      </c>
      <c r="O525" s="60"/>
      <c r="P525" s="60"/>
      <c r="Q525" s="88" t="s">
        <v>1453</v>
      </c>
      <c r="R525" s="58" t="s">
        <v>1501</v>
      </c>
      <c r="S525" s="58" t="s">
        <v>1502</v>
      </c>
      <c r="T525" s="58" t="s">
        <v>24</v>
      </c>
      <c r="U525" s="58"/>
      <c r="V525" s="58"/>
      <c r="W525" s="133"/>
    </row>
    <row r="526" spans="2:23" s="144" customFormat="1" ht="17.25" customHeight="1">
      <c r="B526" s="11">
        <v>2026</v>
      </c>
      <c r="C526" s="13">
        <v>4</v>
      </c>
      <c r="D526" s="13" t="s">
        <v>14</v>
      </c>
      <c r="E526" s="13" t="s">
        <v>3592</v>
      </c>
      <c r="F526" s="13" t="s">
        <v>2257</v>
      </c>
      <c r="G526" s="13">
        <v>4014211704</v>
      </c>
      <c r="H526" s="13" t="s">
        <v>3593</v>
      </c>
      <c r="I526" s="13" t="s">
        <v>2379</v>
      </c>
      <c r="J526" s="130" t="s">
        <v>3594</v>
      </c>
      <c r="K526" s="130">
        <v>537</v>
      </c>
      <c r="L526" s="130" t="s">
        <v>1911</v>
      </c>
      <c r="M526" s="284">
        <v>85987000</v>
      </c>
      <c r="N526" s="130"/>
      <c r="O526" s="130"/>
      <c r="P526" s="130"/>
      <c r="Q526" s="11" t="s">
        <v>3595</v>
      </c>
      <c r="R526" s="28" t="s">
        <v>763</v>
      </c>
      <c r="S526" s="28" t="s">
        <v>764</v>
      </c>
      <c r="T526" s="28" t="s">
        <v>24</v>
      </c>
      <c r="U526" s="13"/>
      <c r="V526" s="13"/>
    </row>
    <row r="527" spans="2:23" s="144" customFormat="1" ht="17.25" customHeight="1">
      <c r="B527" s="11">
        <v>2026</v>
      </c>
      <c r="C527" s="28">
        <v>4</v>
      </c>
      <c r="D527" s="28" t="s">
        <v>14</v>
      </c>
      <c r="E527" s="28" t="s">
        <v>3596</v>
      </c>
      <c r="F527" s="28" t="s">
        <v>50</v>
      </c>
      <c r="G527" s="28"/>
      <c r="H527" s="28" t="s">
        <v>3597</v>
      </c>
      <c r="I527" s="28"/>
      <c r="J527" s="30" t="s">
        <v>3598</v>
      </c>
      <c r="K527" s="30">
        <v>1800</v>
      </c>
      <c r="L527" s="30" t="s">
        <v>3599</v>
      </c>
      <c r="M527" s="279">
        <v>122753600</v>
      </c>
      <c r="N527" s="29"/>
      <c r="O527" s="29"/>
      <c r="P527" s="30"/>
      <c r="Q527" s="66" t="s">
        <v>3595</v>
      </c>
      <c r="R527" s="66" t="s">
        <v>3600</v>
      </c>
      <c r="S527" s="66" t="s">
        <v>3601</v>
      </c>
      <c r="T527" s="28" t="s">
        <v>24</v>
      </c>
      <c r="U527" s="28"/>
      <c r="V527" s="28"/>
    </row>
    <row r="528" spans="2:23" s="144" customFormat="1" ht="17.25" customHeight="1">
      <c r="B528" s="28">
        <v>2026</v>
      </c>
      <c r="C528" s="28">
        <v>5</v>
      </c>
      <c r="D528" s="28" t="s">
        <v>15</v>
      </c>
      <c r="E528" s="28" t="s">
        <v>776</v>
      </c>
      <c r="F528" s="28" t="s">
        <v>110</v>
      </c>
      <c r="G528" s="28">
        <v>3011150501</v>
      </c>
      <c r="H528" s="28" t="s">
        <v>102</v>
      </c>
      <c r="I528" s="28" t="s">
        <v>708</v>
      </c>
      <c r="J528" s="29" t="s">
        <v>16</v>
      </c>
      <c r="K528" s="29">
        <v>671.3</v>
      </c>
      <c r="L528" s="29" t="s">
        <v>286</v>
      </c>
      <c r="M528" s="140">
        <v>70781870</v>
      </c>
      <c r="N528" s="29"/>
      <c r="O528" s="29" t="s">
        <v>271</v>
      </c>
      <c r="P528" s="29"/>
      <c r="Q528" s="28" t="s">
        <v>3612</v>
      </c>
      <c r="R528" s="28" t="s">
        <v>679</v>
      </c>
      <c r="S528" s="28" t="s">
        <v>694</v>
      </c>
      <c r="T528" s="28" t="s">
        <v>24</v>
      </c>
      <c r="U528" s="13"/>
      <c r="V528" s="13"/>
    </row>
    <row r="529" spans="2:22" s="144" customFormat="1" ht="17.25" customHeight="1">
      <c r="B529" s="28">
        <v>2026</v>
      </c>
      <c r="C529" s="28">
        <v>5</v>
      </c>
      <c r="D529" s="28" t="s">
        <v>15</v>
      </c>
      <c r="E529" s="28" t="s">
        <v>776</v>
      </c>
      <c r="F529" s="28" t="s">
        <v>110</v>
      </c>
      <c r="G529" s="28">
        <v>3010990201</v>
      </c>
      <c r="H529" s="28" t="s">
        <v>153</v>
      </c>
      <c r="I529" s="28" t="s">
        <v>252</v>
      </c>
      <c r="J529" s="29" t="s">
        <v>16</v>
      </c>
      <c r="K529" s="29">
        <v>2635</v>
      </c>
      <c r="L529" s="29" t="s">
        <v>286</v>
      </c>
      <c r="M529" s="140">
        <v>28985000</v>
      </c>
      <c r="N529" s="29"/>
      <c r="O529" s="29" t="s">
        <v>271</v>
      </c>
      <c r="P529" s="29"/>
      <c r="Q529" s="28" t="s">
        <v>3612</v>
      </c>
      <c r="R529" s="28" t="s">
        <v>679</v>
      </c>
      <c r="S529" s="28" t="s">
        <v>694</v>
      </c>
      <c r="T529" s="28" t="s">
        <v>24</v>
      </c>
      <c r="U529" s="13"/>
      <c r="V529" s="13"/>
    </row>
    <row r="530" spans="2:22" s="144" customFormat="1" ht="17.25" customHeight="1">
      <c r="B530" s="28">
        <v>2026</v>
      </c>
      <c r="C530" s="28">
        <v>5</v>
      </c>
      <c r="D530" s="28" t="s">
        <v>15</v>
      </c>
      <c r="E530" s="28" t="s">
        <v>776</v>
      </c>
      <c r="F530" s="28" t="s">
        <v>110</v>
      </c>
      <c r="G530" s="28">
        <v>4014162001</v>
      </c>
      <c r="H530" s="28" t="s">
        <v>1418</v>
      </c>
      <c r="I530" s="28" t="s">
        <v>1419</v>
      </c>
      <c r="J530" s="29" t="s">
        <v>16</v>
      </c>
      <c r="K530" s="29">
        <v>2</v>
      </c>
      <c r="L530" s="29" t="s">
        <v>106</v>
      </c>
      <c r="M530" s="140">
        <v>23800000</v>
      </c>
      <c r="N530" s="29"/>
      <c r="O530" s="29" t="s">
        <v>271</v>
      </c>
      <c r="P530" s="29"/>
      <c r="Q530" s="28" t="s">
        <v>3612</v>
      </c>
      <c r="R530" s="28" t="s">
        <v>679</v>
      </c>
      <c r="S530" s="28" t="s">
        <v>694</v>
      </c>
      <c r="T530" s="28" t="s">
        <v>24</v>
      </c>
      <c r="U530" s="13"/>
      <c r="V530" s="13"/>
    </row>
    <row r="531" spans="2:22" s="144" customFormat="1" ht="17.25" customHeight="1">
      <c r="B531" s="28">
        <v>2026</v>
      </c>
      <c r="C531" s="28">
        <v>5</v>
      </c>
      <c r="D531" s="28" t="s">
        <v>15</v>
      </c>
      <c r="E531" s="28" t="s">
        <v>776</v>
      </c>
      <c r="F531" s="28" t="s">
        <v>110</v>
      </c>
      <c r="G531" s="28">
        <v>4014162001</v>
      </c>
      <c r="H531" s="28" t="s">
        <v>1418</v>
      </c>
      <c r="I531" s="28" t="s">
        <v>1419</v>
      </c>
      <c r="J531" s="29" t="s">
        <v>16</v>
      </c>
      <c r="K531" s="29">
        <v>4</v>
      </c>
      <c r="L531" s="29" t="s">
        <v>106</v>
      </c>
      <c r="M531" s="140">
        <v>76364000</v>
      </c>
      <c r="N531" s="29"/>
      <c r="O531" s="29" t="s">
        <v>271</v>
      </c>
      <c r="P531" s="29"/>
      <c r="Q531" s="28" t="s">
        <v>3612</v>
      </c>
      <c r="R531" s="28" t="s">
        <v>679</v>
      </c>
      <c r="S531" s="28" t="s">
        <v>694</v>
      </c>
      <c r="T531" s="28" t="s">
        <v>24</v>
      </c>
      <c r="U531" s="13"/>
      <c r="V531" s="13"/>
    </row>
    <row r="532" spans="2:22" s="144" customFormat="1" ht="17.25" customHeight="1">
      <c r="B532" s="28">
        <v>2026</v>
      </c>
      <c r="C532" s="28">
        <v>5</v>
      </c>
      <c r="D532" s="28" t="s">
        <v>15</v>
      </c>
      <c r="E532" s="28" t="s">
        <v>776</v>
      </c>
      <c r="F532" s="28" t="s">
        <v>110</v>
      </c>
      <c r="G532" s="28">
        <v>4014231201</v>
      </c>
      <c r="H532" s="28" t="s">
        <v>787</v>
      </c>
      <c r="I532" s="28" t="s">
        <v>787</v>
      </c>
      <c r="J532" s="29" t="s">
        <v>16</v>
      </c>
      <c r="K532" s="29">
        <v>2</v>
      </c>
      <c r="L532" s="29" t="s">
        <v>106</v>
      </c>
      <c r="M532" s="140">
        <v>6364000</v>
      </c>
      <c r="N532" s="29"/>
      <c r="O532" s="29" t="s">
        <v>271</v>
      </c>
      <c r="P532" s="29"/>
      <c r="Q532" s="28" t="s">
        <v>3612</v>
      </c>
      <c r="R532" s="28" t="s">
        <v>679</v>
      </c>
      <c r="S532" s="28" t="s">
        <v>694</v>
      </c>
      <c r="T532" s="28" t="s">
        <v>24</v>
      </c>
      <c r="U532" s="13"/>
      <c r="V532" s="13"/>
    </row>
    <row r="533" spans="2:22" s="144" customFormat="1" ht="17.25" customHeight="1">
      <c r="B533" s="28">
        <v>2026</v>
      </c>
      <c r="C533" s="28">
        <v>5</v>
      </c>
      <c r="D533" s="28" t="s">
        <v>15</v>
      </c>
      <c r="E533" s="28" t="s">
        <v>776</v>
      </c>
      <c r="F533" s="28" t="s">
        <v>110</v>
      </c>
      <c r="G533" s="28">
        <v>4014231201</v>
      </c>
      <c r="H533" s="28" t="s">
        <v>787</v>
      </c>
      <c r="I533" s="28" t="s">
        <v>787</v>
      </c>
      <c r="J533" s="29" t="s">
        <v>16</v>
      </c>
      <c r="K533" s="29">
        <v>4</v>
      </c>
      <c r="L533" s="29" t="s">
        <v>106</v>
      </c>
      <c r="M533" s="140">
        <v>26364000</v>
      </c>
      <c r="N533" s="29"/>
      <c r="O533" s="29" t="s">
        <v>271</v>
      </c>
      <c r="P533" s="29"/>
      <c r="Q533" s="28" t="s">
        <v>3612</v>
      </c>
      <c r="R533" s="28" t="s">
        <v>679</v>
      </c>
      <c r="S533" s="28" t="s">
        <v>694</v>
      </c>
      <c r="T533" s="28" t="s">
        <v>24</v>
      </c>
      <c r="U533" s="13"/>
      <c r="V533" s="13"/>
    </row>
    <row r="534" spans="2:22" s="144" customFormat="1" ht="17.25" customHeight="1">
      <c r="B534" s="28">
        <v>2026</v>
      </c>
      <c r="C534" s="28">
        <v>5</v>
      </c>
      <c r="D534" s="28" t="s">
        <v>15</v>
      </c>
      <c r="E534" s="28" t="s">
        <v>776</v>
      </c>
      <c r="F534" s="28" t="s">
        <v>110</v>
      </c>
      <c r="G534" s="28">
        <v>4014179501</v>
      </c>
      <c r="H534" s="28" t="s">
        <v>351</v>
      </c>
      <c r="I534" s="28" t="s">
        <v>1420</v>
      </c>
      <c r="J534" s="29" t="s">
        <v>16</v>
      </c>
      <c r="K534" s="29">
        <v>2</v>
      </c>
      <c r="L534" s="29" t="s">
        <v>106</v>
      </c>
      <c r="M534" s="140">
        <v>12546000</v>
      </c>
      <c r="N534" s="29"/>
      <c r="O534" s="29" t="s">
        <v>271</v>
      </c>
      <c r="P534" s="29"/>
      <c r="Q534" s="28" t="s">
        <v>3612</v>
      </c>
      <c r="R534" s="28" t="s">
        <v>679</v>
      </c>
      <c r="S534" s="28" t="s">
        <v>694</v>
      </c>
      <c r="T534" s="28" t="s">
        <v>24</v>
      </c>
      <c r="U534" s="13"/>
      <c r="V534" s="13"/>
    </row>
    <row r="535" spans="2:22" s="144" customFormat="1" ht="17.25" customHeight="1">
      <c r="B535" s="28">
        <v>2026</v>
      </c>
      <c r="C535" s="28">
        <v>5</v>
      </c>
      <c r="D535" s="28" t="s">
        <v>15</v>
      </c>
      <c r="E535" s="28" t="s">
        <v>776</v>
      </c>
      <c r="F535" s="28" t="s">
        <v>110</v>
      </c>
      <c r="G535" s="28">
        <v>4014179502</v>
      </c>
      <c r="H535" s="28" t="s">
        <v>351</v>
      </c>
      <c r="I535" s="28" t="s">
        <v>1420</v>
      </c>
      <c r="J535" s="29" t="s">
        <v>16</v>
      </c>
      <c r="K535" s="29">
        <v>4</v>
      </c>
      <c r="L535" s="29" t="s">
        <v>106</v>
      </c>
      <c r="M535" s="140">
        <v>44364000</v>
      </c>
      <c r="N535" s="29"/>
      <c r="O535" s="29" t="s">
        <v>271</v>
      </c>
      <c r="P535" s="29"/>
      <c r="Q535" s="28" t="s">
        <v>3612</v>
      </c>
      <c r="R535" s="28" t="s">
        <v>679</v>
      </c>
      <c r="S535" s="28" t="s">
        <v>694</v>
      </c>
      <c r="T535" s="28" t="s">
        <v>24</v>
      </c>
      <c r="U535" s="13"/>
      <c r="V535" s="13"/>
    </row>
    <row r="536" spans="2:22" s="144" customFormat="1" ht="17.25" customHeight="1">
      <c r="B536" s="28">
        <v>2026</v>
      </c>
      <c r="C536" s="28">
        <v>5</v>
      </c>
      <c r="D536" s="28" t="s">
        <v>15</v>
      </c>
      <c r="E536" s="28" t="s">
        <v>776</v>
      </c>
      <c r="F536" s="28" t="s">
        <v>110</v>
      </c>
      <c r="G536" s="28">
        <v>4014178401</v>
      </c>
      <c r="H536" s="28" t="s">
        <v>1421</v>
      </c>
      <c r="I536" s="28" t="s">
        <v>1422</v>
      </c>
      <c r="J536" s="29" t="s">
        <v>16</v>
      </c>
      <c r="K536" s="29">
        <v>2</v>
      </c>
      <c r="L536" s="29" t="s">
        <v>131</v>
      </c>
      <c r="M536" s="140">
        <v>2900000</v>
      </c>
      <c r="N536" s="29"/>
      <c r="O536" s="29" t="s">
        <v>271</v>
      </c>
      <c r="P536" s="29"/>
      <c r="Q536" s="28" t="s">
        <v>3612</v>
      </c>
      <c r="R536" s="28" t="s">
        <v>679</v>
      </c>
      <c r="S536" s="28" t="s">
        <v>694</v>
      </c>
      <c r="T536" s="28" t="s">
        <v>24</v>
      </c>
      <c r="U536" s="13"/>
      <c r="V536" s="13"/>
    </row>
    <row r="537" spans="2:22" s="144" customFormat="1" ht="17.25" customHeight="1">
      <c r="B537" s="28">
        <v>2026</v>
      </c>
      <c r="C537" s="28">
        <v>5</v>
      </c>
      <c r="D537" s="28" t="s">
        <v>15</v>
      </c>
      <c r="E537" s="28" t="s">
        <v>776</v>
      </c>
      <c r="F537" s="28" t="s">
        <v>110</v>
      </c>
      <c r="G537" s="28">
        <v>4014178401</v>
      </c>
      <c r="H537" s="28" t="s">
        <v>1421</v>
      </c>
      <c r="I537" s="28" t="s">
        <v>1423</v>
      </c>
      <c r="J537" s="29" t="s">
        <v>16</v>
      </c>
      <c r="K537" s="29">
        <v>6</v>
      </c>
      <c r="L537" s="29" t="s">
        <v>131</v>
      </c>
      <c r="M537" s="140">
        <v>9900000</v>
      </c>
      <c r="N537" s="29"/>
      <c r="O537" s="29" t="s">
        <v>271</v>
      </c>
      <c r="P537" s="29"/>
      <c r="Q537" s="28" t="s">
        <v>3612</v>
      </c>
      <c r="R537" s="28" t="s">
        <v>679</v>
      </c>
      <c r="S537" s="28" t="s">
        <v>694</v>
      </c>
      <c r="T537" s="28" t="s">
        <v>24</v>
      </c>
      <c r="U537" s="13"/>
      <c r="V537" s="13"/>
    </row>
    <row r="538" spans="2:22" s="144" customFormat="1" ht="17.25" customHeight="1">
      <c r="B538" s="28">
        <v>2026</v>
      </c>
      <c r="C538" s="28">
        <v>5</v>
      </c>
      <c r="D538" s="28" t="s">
        <v>15</v>
      </c>
      <c r="E538" s="28" t="s">
        <v>776</v>
      </c>
      <c r="F538" s="28" t="s">
        <v>110</v>
      </c>
      <c r="G538" s="28">
        <v>4014178401</v>
      </c>
      <c r="H538" s="28" t="s">
        <v>1421</v>
      </c>
      <c r="I538" s="28" t="s">
        <v>1424</v>
      </c>
      <c r="J538" s="29" t="s">
        <v>16</v>
      </c>
      <c r="K538" s="29">
        <v>1</v>
      </c>
      <c r="L538" s="29" t="s">
        <v>131</v>
      </c>
      <c r="M538" s="140">
        <v>2500000</v>
      </c>
      <c r="N538" s="29"/>
      <c r="O538" s="29" t="s">
        <v>271</v>
      </c>
      <c r="P538" s="29"/>
      <c r="Q538" s="28" t="s">
        <v>3612</v>
      </c>
      <c r="R538" s="28" t="s">
        <v>679</v>
      </c>
      <c r="S538" s="28" t="s">
        <v>694</v>
      </c>
      <c r="T538" s="28" t="s">
        <v>24</v>
      </c>
      <c r="U538" s="13"/>
      <c r="V538" s="13"/>
    </row>
    <row r="539" spans="2:22" s="144" customFormat="1" ht="17.25" customHeight="1">
      <c r="B539" s="28">
        <v>2026</v>
      </c>
      <c r="C539" s="28">
        <v>5</v>
      </c>
      <c r="D539" s="28" t="s">
        <v>15</v>
      </c>
      <c r="E539" s="28" t="s">
        <v>776</v>
      </c>
      <c r="F539" s="28" t="s">
        <v>110</v>
      </c>
      <c r="G539" s="28">
        <v>4014178401</v>
      </c>
      <c r="H539" s="28" t="s">
        <v>1421</v>
      </c>
      <c r="I539" s="28" t="s">
        <v>1425</v>
      </c>
      <c r="J539" s="29" t="s">
        <v>16</v>
      </c>
      <c r="K539" s="29">
        <v>1</v>
      </c>
      <c r="L539" s="29" t="s">
        <v>131</v>
      </c>
      <c r="M539" s="140">
        <v>2500000</v>
      </c>
      <c r="N539" s="29"/>
      <c r="O539" s="29" t="s">
        <v>271</v>
      </c>
      <c r="P539" s="29"/>
      <c r="Q539" s="28" t="s">
        <v>3612</v>
      </c>
      <c r="R539" s="28" t="s">
        <v>679</v>
      </c>
      <c r="S539" s="28" t="s">
        <v>694</v>
      </c>
      <c r="T539" s="28" t="s">
        <v>24</v>
      </c>
      <c r="U539" s="13"/>
      <c r="V539" s="13"/>
    </row>
    <row r="540" spans="2:22" s="144" customFormat="1" ht="17.25" customHeight="1">
      <c r="B540" s="28">
        <v>2026</v>
      </c>
      <c r="C540" s="28">
        <v>5</v>
      </c>
      <c r="D540" s="28" t="s">
        <v>15</v>
      </c>
      <c r="E540" s="28" t="s">
        <v>776</v>
      </c>
      <c r="F540" s="28" t="s">
        <v>110</v>
      </c>
      <c r="G540" s="28">
        <v>4014178203</v>
      </c>
      <c r="H540" s="28" t="s">
        <v>113</v>
      </c>
      <c r="I540" s="28" t="s">
        <v>1426</v>
      </c>
      <c r="J540" s="29" t="s">
        <v>16</v>
      </c>
      <c r="K540" s="29">
        <v>91</v>
      </c>
      <c r="L540" s="29" t="s">
        <v>108</v>
      </c>
      <c r="M540" s="140">
        <v>12612600</v>
      </c>
      <c r="N540" s="29"/>
      <c r="O540" s="29" t="s">
        <v>271</v>
      </c>
      <c r="P540" s="29"/>
      <c r="Q540" s="28" t="s">
        <v>3612</v>
      </c>
      <c r="R540" s="28" t="s">
        <v>679</v>
      </c>
      <c r="S540" s="28" t="s">
        <v>694</v>
      </c>
      <c r="T540" s="28" t="s">
        <v>24</v>
      </c>
      <c r="U540" s="13"/>
      <c r="V540" s="13"/>
    </row>
    <row r="541" spans="2:22" s="144" customFormat="1" ht="17.25" customHeight="1">
      <c r="B541" s="28">
        <v>2026</v>
      </c>
      <c r="C541" s="28">
        <v>5</v>
      </c>
      <c r="D541" s="28" t="s">
        <v>15</v>
      </c>
      <c r="E541" s="28" t="s">
        <v>776</v>
      </c>
      <c r="F541" s="28" t="s">
        <v>110</v>
      </c>
      <c r="G541" s="28">
        <v>4014178203</v>
      </c>
      <c r="H541" s="28" t="s">
        <v>113</v>
      </c>
      <c r="I541" s="28" t="s">
        <v>1427</v>
      </c>
      <c r="J541" s="29" t="s">
        <v>16</v>
      </c>
      <c r="K541" s="29">
        <v>173</v>
      </c>
      <c r="L541" s="29" t="s">
        <v>108</v>
      </c>
      <c r="M541" s="140">
        <v>31416800</v>
      </c>
      <c r="N541" s="29"/>
      <c r="O541" s="29" t="s">
        <v>271</v>
      </c>
      <c r="P541" s="29"/>
      <c r="Q541" s="28" t="s">
        <v>3612</v>
      </c>
      <c r="R541" s="28" t="s">
        <v>679</v>
      </c>
      <c r="S541" s="28" t="s">
        <v>694</v>
      </c>
      <c r="T541" s="28" t="s">
        <v>24</v>
      </c>
      <c r="U541" s="13"/>
      <c r="V541" s="13"/>
    </row>
    <row r="542" spans="2:22" s="144" customFormat="1" ht="17.25" customHeight="1">
      <c r="B542" s="28">
        <v>2026</v>
      </c>
      <c r="C542" s="28">
        <v>5</v>
      </c>
      <c r="D542" s="28" t="s">
        <v>15</v>
      </c>
      <c r="E542" s="28" t="s">
        <v>776</v>
      </c>
      <c r="F542" s="28" t="s">
        <v>110</v>
      </c>
      <c r="G542" s="28">
        <v>4014178203</v>
      </c>
      <c r="H542" s="28" t="s">
        <v>1428</v>
      </c>
      <c r="I542" s="28" t="s">
        <v>1429</v>
      </c>
      <c r="J542" s="29" t="s">
        <v>16</v>
      </c>
      <c r="K542" s="29">
        <v>7</v>
      </c>
      <c r="L542" s="29" t="s">
        <v>108</v>
      </c>
      <c r="M542" s="140">
        <v>1972600</v>
      </c>
      <c r="N542" s="29"/>
      <c r="O542" s="29" t="s">
        <v>271</v>
      </c>
      <c r="P542" s="29"/>
      <c r="Q542" s="28" t="s">
        <v>3612</v>
      </c>
      <c r="R542" s="28" t="s">
        <v>679</v>
      </c>
      <c r="S542" s="28" t="s">
        <v>694</v>
      </c>
      <c r="T542" s="28" t="s">
        <v>24</v>
      </c>
      <c r="U542" s="13"/>
      <c r="V542" s="13"/>
    </row>
    <row r="543" spans="2:22" s="144" customFormat="1" ht="17.25" customHeight="1">
      <c r="B543" s="28">
        <v>2026</v>
      </c>
      <c r="C543" s="28">
        <v>5</v>
      </c>
      <c r="D543" s="28" t="s">
        <v>15</v>
      </c>
      <c r="E543" s="28" t="s">
        <v>777</v>
      </c>
      <c r="F543" s="28" t="s">
        <v>110</v>
      </c>
      <c r="G543" s="28">
        <v>3011150501</v>
      </c>
      <c r="H543" s="28" t="s">
        <v>132</v>
      </c>
      <c r="I543" s="28" t="s">
        <v>778</v>
      </c>
      <c r="J543" s="29" t="s">
        <v>16</v>
      </c>
      <c r="K543" s="29">
        <v>23</v>
      </c>
      <c r="L543" s="29" t="s">
        <v>779</v>
      </c>
      <c r="M543" s="140">
        <v>1208000</v>
      </c>
      <c r="N543" s="29"/>
      <c r="O543" s="29" t="s">
        <v>271</v>
      </c>
      <c r="P543" s="29"/>
      <c r="Q543" s="28" t="s">
        <v>695</v>
      </c>
      <c r="R543" s="28" t="s">
        <v>3613</v>
      </c>
      <c r="S543" s="28" t="s">
        <v>696</v>
      </c>
      <c r="T543" s="28" t="s">
        <v>24</v>
      </c>
      <c r="U543" s="13"/>
      <c r="V543" s="13"/>
    </row>
    <row r="544" spans="2:22" s="144" customFormat="1" ht="17.25" customHeight="1">
      <c r="B544" s="28">
        <v>2026</v>
      </c>
      <c r="C544" s="28">
        <v>5</v>
      </c>
      <c r="D544" s="28" t="s">
        <v>15</v>
      </c>
      <c r="E544" s="28" t="s">
        <v>777</v>
      </c>
      <c r="F544" s="28" t="s">
        <v>110</v>
      </c>
      <c r="G544" s="28">
        <v>3011150501</v>
      </c>
      <c r="H544" s="28" t="s">
        <v>132</v>
      </c>
      <c r="I544" s="28" t="s">
        <v>359</v>
      </c>
      <c r="J544" s="29" t="s">
        <v>16</v>
      </c>
      <c r="K544" s="29">
        <v>44</v>
      </c>
      <c r="L544" s="29" t="s">
        <v>779</v>
      </c>
      <c r="M544" s="140">
        <v>2029000</v>
      </c>
      <c r="N544" s="29"/>
      <c r="O544" s="29" t="s">
        <v>271</v>
      </c>
      <c r="P544" s="29"/>
      <c r="Q544" s="28" t="s">
        <v>695</v>
      </c>
      <c r="R544" s="28" t="s">
        <v>3613</v>
      </c>
      <c r="S544" s="28" t="s">
        <v>696</v>
      </c>
      <c r="T544" s="28" t="s">
        <v>24</v>
      </c>
      <c r="U544" s="13"/>
      <c r="V544" s="13"/>
    </row>
    <row r="545" spans="2:22" s="144" customFormat="1" ht="17.25" customHeight="1">
      <c r="B545" s="28">
        <v>2026</v>
      </c>
      <c r="C545" s="28">
        <v>5</v>
      </c>
      <c r="D545" s="28" t="s">
        <v>15</v>
      </c>
      <c r="E545" s="28" t="s">
        <v>777</v>
      </c>
      <c r="F545" s="28" t="s">
        <v>110</v>
      </c>
      <c r="G545" s="28">
        <v>3011150501</v>
      </c>
      <c r="H545" s="28" t="s">
        <v>731</v>
      </c>
      <c r="I545" s="28" t="s">
        <v>778</v>
      </c>
      <c r="J545" s="29" t="s">
        <v>16</v>
      </c>
      <c r="K545" s="29">
        <v>9</v>
      </c>
      <c r="L545" s="29" t="s">
        <v>779</v>
      </c>
      <c r="M545" s="140">
        <v>396000</v>
      </c>
      <c r="N545" s="29"/>
      <c r="O545" s="29" t="s">
        <v>271</v>
      </c>
      <c r="P545" s="29"/>
      <c r="Q545" s="28" t="s">
        <v>695</v>
      </c>
      <c r="R545" s="28" t="s">
        <v>3613</v>
      </c>
      <c r="S545" s="28" t="s">
        <v>696</v>
      </c>
      <c r="T545" s="28" t="s">
        <v>24</v>
      </c>
      <c r="U545" s="13"/>
      <c r="V545" s="13"/>
    </row>
    <row r="546" spans="2:22" s="144" customFormat="1" ht="17.25" customHeight="1">
      <c r="B546" s="28">
        <v>2026</v>
      </c>
      <c r="C546" s="28">
        <v>5</v>
      </c>
      <c r="D546" s="28" t="s">
        <v>15</v>
      </c>
      <c r="E546" s="28" t="s">
        <v>777</v>
      </c>
      <c r="F546" s="28" t="s">
        <v>110</v>
      </c>
      <c r="G546" s="28">
        <v>3011150501</v>
      </c>
      <c r="H546" s="28" t="s">
        <v>731</v>
      </c>
      <c r="I546" s="28" t="s">
        <v>359</v>
      </c>
      <c r="J546" s="29" t="s">
        <v>16</v>
      </c>
      <c r="K546" s="29">
        <v>19</v>
      </c>
      <c r="L546" s="29" t="s">
        <v>779</v>
      </c>
      <c r="M546" s="140">
        <v>707000</v>
      </c>
      <c r="N546" s="29"/>
      <c r="O546" s="29" t="s">
        <v>271</v>
      </c>
      <c r="P546" s="29"/>
      <c r="Q546" s="28" t="s">
        <v>695</v>
      </c>
      <c r="R546" s="28" t="s">
        <v>3613</v>
      </c>
      <c r="S546" s="28" t="s">
        <v>696</v>
      </c>
      <c r="T546" s="28" t="s">
        <v>24</v>
      </c>
      <c r="U546" s="13"/>
      <c r="V546" s="13"/>
    </row>
    <row r="547" spans="2:22" s="144" customFormat="1" ht="17.25" customHeight="1">
      <c r="B547" s="28">
        <v>2026</v>
      </c>
      <c r="C547" s="28">
        <v>5</v>
      </c>
      <c r="D547" s="28" t="s">
        <v>15</v>
      </c>
      <c r="E547" s="28" t="s">
        <v>777</v>
      </c>
      <c r="F547" s="28" t="s">
        <v>110</v>
      </c>
      <c r="G547" s="28">
        <v>3011150501</v>
      </c>
      <c r="H547" s="28" t="s">
        <v>102</v>
      </c>
      <c r="I547" s="28" t="s">
        <v>239</v>
      </c>
      <c r="J547" s="29" t="s">
        <v>16</v>
      </c>
      <c r="K547" s="29">
        <v>578</v>
      </c>
      <c r="L547" s="29" t="s">
        <v>103</v>
      </c>
      <c r="M547" s="140">
        <v>38662000</v>
      </c>
      <c r="N547" s="29"/>
      <c r="O547" s="29" t="s">
        <v>271</v>
      </c>
      <c r="P547" s="29"/>
      <c r="Q547" s="28" t="s">
        <v>695</v>
      </c>
      <c r="R547" s="28" t="s">
        <v>3613</v>
      </c>
      <c r="S547" s="28" t="s">
        <v>696</v>
      </c>
      <c r="T547" s="28" t="s">
        <v>24</v>
      </c>
      <c r="U547" s="13"/>
      <c r="V547" s="13"/>
    </row>
    <row r="548" spans="2:22" s="144" customFormat="1" ht="17.25" customHeight="1">
      <c r="B548" s="28">
        <v>2026</v>
      </c>
      <c r="C548" s="28">
        <v>5</v>
      </c>
      <c r="D548" s="28" t="s">
        <v>15</v>
      </c>
      <c r="E548" s="28" t="s">
        <v>777</v>
      </c>
      <c r="F548" s="28" t="s">
        <v>110</v>
      </c>
      <c r="G548" s="28">
        <v>3011150501</v>
      </c>
      <c r="H548" s="28" t="s">
        <v>102</v>
      </c>
      <c r="I548" s="28" t="s">
        <v>238</v>
      </c>
      <c r="J548" s="29" t="s">
        <v>16</v>
      </c>
      <c r="K548" s="29">
        <v>245</v>
      </c>
      <c r="L548" s="29" t="s">
        <v>103</v>
      </c>
      <c r="M548" s="140">
        <v>15656000</v>
      </c>
      <c r="N548" s="29"/>
      <c r="O548" s="29" t="s">
        <v>271</v>
      </c>
      <c r="P548" s="29"/>
      <c r="Q548" s="28" t="s">
        <v>695</v>
      </c>
      <c r="R548" s="28" t="s">
        <v>3613</v>
      </c>
      <c r="S548" s="28" t="s">
        <v>696</v>
      </c>
      <c r="T548" s="28" t="s">
        <v>24</v>
      </c>
      <c r="U548" s="13"/>
      <c r="V548" s="13"/>
    </row>
    <row r="549" spans="2:22" s="144" customFormat="1" ht="17.25" customHeight="1">
      <c r="B549" s="28">
        <v>2026</v>
      </c>
      <c r="C549" s="28">
        <v>5</v>
      </c>
      <c r="D549" s="28" t="s">
        <v>15</v>
      </c>
      <c r="E549" s="28" t="s">
        <v>777</v>
      </c>
      <c r="F549" s="28" t="s">
        <v>110</v>
      </c>
      <c r="G549" s="28">
        <v>3011150501</v>
      </c>
      <c r="H549" s="28" t="s">
        <v>102</v>
      </c>
      <c r="I549" s="28" t="s">
        <v>743</v>
      </c>
      <c r="J549" s="29" t="s">
        <v>16</v>
      </c>
      <c r="K549" s="29">
        <v>1131</v>
      </c>
      <c r="L549" s="29" t="s">
        <v>103</v>
      </c>
      <c r="M549" s="140">
        <v>70270000</v>
      </c>
      <c r="N549" s="29"/>
      <c r="O549" s="29" t="s">
        <v>271</v>
      </c>
      <c r="P549" s="29"/>
      <c r="Q549" s="28" t="s">
        <v>695</v>
      </c>
      <c r="R549" s="28" t="s">
        <v>3613</v>
      </c>
      <c r="S549" s="28" t="s">
        <v>696</v>
      </c>
      <c r="T549" s="28" t="s">
        <v>24</v>
      </c>
      <c r="U549" s="13"/>
      <c r="V549" s="13"/>
    </row>
    <row r="550" spans="2:22" s="144" customFormat="1" ht="17.25" customHeight="1">
      <c r="B550" s="28">
        <v>2026</v>
      </c>
      <c r="C550" s="28">
        <v>5</v>
      </c>
      <c r="D550" s="28" t="s">
        <v>15</v>
      </c>
      <c r="E550" s="28" t="s">
        <v>777</v>
      </c>
      <c r="F550" s="28" t="s">
        <v>110</v>
      </c>
      <c r="G550" s="28">
        <v>3011150501</v>
      </c>
      <c r="H550" s="28" t="s">
        <v>102</v>
      </c>
      <c r="I550" s="28" t="s">
        <v>237</v>
      </c>
      <c r="J550" s="29" t="s">
        <v>16</v>
      </c>
      <c r="K550" s="29">
        <v>7</v>
      </c>
      <c r="L550" s="29" t="s">
        <v>103</v>
      </c>
      <c r="M550" s="140">
        <v>435000</v>
      </c>
      <c r="N550" s="29"/>
      <c r="O550" s="29" t="s">
        <v>271</v>
      </c>
      <c r="P550" s="29"/>
      <c r="Q550" s="28" t="s">
        <v>695</v>
      </c>
      <c r="R550" s="28" t="s">
        <v>3613</v>
      </c>
      <c r="S550" s="28" t="s">
        <v>696</v>
      </c>
      <c r="T550" s="28" t="s">
        <v>24</v>
      </c>
      <c r="U550" s="13"/>
      <c r="V550" s="13"/>
    </row>
    <row r="551" spans="2:22" s="144" customFormat="1" ht="17.25" customHeight="1">
      <c r="B551" s="28">
        <v>2026</v>
      </c>
      <c r="C551" s="28">
        <v>5</v>
      </c>
      <c r="D551" s="28" t="s">
        <v>15</v>
      </c>
      <c r="E551" s="28" t="s">
        <v>777</v>
      </c>
      <c r="F551" s="28" t="s">
        <v>110</v>
      </c>
      <c r="G551" s="28">
        <v>3010161901</v>
      </c>
      <c r="H551" s="28" t="s">
        <v>118</v>
      </c>
      <c r="I551" s="28" t="s">
        <v>760</v>
      </c>
      <c r="J551" s="29" t="s">
        <v>16</v>
      </c>
      <c r="K551" s="29">
        <v>26.6</v>
      </c>
      <c r="L551" s="29" t="s">
        <v>116</v>
      </c>
      <c r="M551" s="140">
        <v>16125000</v>
      </c>
      <c r="N551" s="29"/>
      <c r="O551" s="29"/>
      <c r="P551" s="29" t="s">
        <v>271</v>
      </c>
      <c r="Q551" s="28" t="s">
        <v>695</v>
      </c>
      <c r="R551" s="28" t="s">
        <v>3613</v>
      </c>
      <c r="S551" s="28" t="s">
        <v>696</v>
      </c>
      <c r="T551" s="28" t="s">
        <v>24</v>
      </c>
      <c r="U551" s="13"/>
      <c r="V551" s="13"/>
    </row>
    <row r="552" spans="2:22" s="144" customFormat="1" ht="17.25" customHeight="1">
      <c r="B552" s="28">
        <v>2026</v>
      </c>
      <c r="C552" s="28">
        <v>5</v>
      </c>
      <c r="D552" s="28" t="s">
        <v>15</v>
      </c>
      <c r="E552" s="28" t="s">
        <v>777</v>
      </c>
      <c r="F552" s="28" t="s">
        <v>110</v>
      </c>
      <c r="G552" s="28">
        <v>3010161901</v>
      </c>
      <c r="H552" s="28" t="s">
        <v>118</v>
      </c>
      <c r="I552" s="28" t="s">
        <v>780</v>
      </c>
      <c r="J552" s="29" t="s">
        <v>16</v>
      </c>
      <c r="K552" s="29">
        <v>29.523</v>
      </c>
      <c r="L552" s="29" t="s">
        <v>116</v>
      </c>
      <c r="M552" s="140">
        <v>17745000</v>
      </c>
      <c r="N552" s="29"/>
      <c r="O552" s="29"/>
      <c r="P552" s="29" t="s">
        <v>271</v>
      </c>
      <c r="Q552" s="28" t="s">
        <v>695</v>
      </c>
      <c r="R552" s="28" t="s">
        <v>3613</v>
      </c>
      <c r="S552" s="28" t="s">
        <v>696</v>
      </c>
      <c r="T552" s="28" t="s">
        <v>24</v>
      </c>
      <c r="U552" s="13"/>
      <c r="V552" s="13"/>
    </row>
    <row r="553" spans="2:22" s="144" customFormat="1" ht="17.25" customHeight="1">
      <c r="B553" s="28">
        <v>2026</v>
      </c>
      <c r="C553" s="28">
        <v>5</v>
      </c>
      <c r="D553" s="28" t="s">
        <v>15</v>
      </c>
      <c r="E553" s="28" t="s">
        <v>777</v>
      </c>
      <c r="F553" s="28" t="s">
        <v>110</v>
      </c>
      <c r="G553" s="28">
        <v>4014162001</v>
      </c>
      <c r="H553" s="28" t="s">
        <v>149</v>
      </c>
      <c r="I553" s="28" t="s">
        <v>730</v>
      </c>
      <c r="J553" s="29" t="s">
        <v>16</v>
      </c>
      <c r="K553" s="29">
        <v>2</v>
      </c>
      <c r="L553" s="29" t="s">
        <v>106</v>
      </c>
      <c r="M553" s="140">
        <v>12036000</v>
      </c>
      <c r="N553" s="29"/>
      <c r="O553" s="29" t="s">
        <v>271</v>
      </c>
      <c r="P553" s="29"/>
      <c r="Q553" s="28" t="s">
        <v>695</v>
      </c>
      <c r="R553" s="28" t="s">
        <v>3613</v>
      </c>
      <c r="S553" s="28" t="s">
        <v>696</v>
      </c>
      <c r="T553" s="28" t="s">
        <v>24</v>
      </c>
      <c r="U553" s="13"/>
      <c r="V553" s="13"/>
    </row>
    <row r="554" spans="2:22" s="144" customFormat="1" ht="17.25" customHeight="1">
      <c r="B554" s="28">
        <v>2026</v>
      </c>
      <c r="C554" s="28">
        <v>5</v>
      </c>
      <c r="D554" s="28" t="s">
        <v>15</v>
      </c>
      <c r="E554" s="28" t="s">
        <v>777</v>
      </c>
      <c r="F554" s="28" t="s">
        <v>110</v>
      </c>
      <c r="G554" s="28">
        <v>4014162001</v>
      </c>
      <c r="H554" s="28" t="s">
        <v>149</v>
      </c>
      <c r="I554" s="28" t="s">
        <v>817</v>
      </c>
      <c r="J554" s="29" t="s">
        <v>16</v>
      </c>
      <c r="K554" s="29">
        <v>4</v>
      </c>
      <c r="L554" s="29" t="s">
        <v>106</v>
      </c>
      <c r="M554" s="140">
        <v>14584000</v>
      </c>
      <c r="N554" s="29"/>
      <c r="O554" s="29" t="s">
        <v>271</v>
      </c>
      <c r="P554" s="29"/>
      <c r="Q554" s="28" t="s">
        <v>695</v>
      </c>
      <c r="R554" s="28" t="s">
        <v>3613</v>
      </c>
      <c r="S554" s="28" t="s">
        <v>696</v>
      </c>
      <c r="T554" s="28" t="s">
        <v>24</v>
      </c>
      <c r="U554" s="13"/>
      <c r="V554" s="13"/>
    </row>
    <row r="555" spans="2:22" s="144" customFormat="1" ht="17.25" customHeight="1">
      <c r="B555" s="28">
        <v>2026</v>
      </c>
      <c r="C555" s="28">
        <v>5</v>
      </c>
      <c r="D555" s="28" t="s">
        <v>15</v>
      </c>
      <c r="E555" s="28" t="s">
        <v>777</v>
      </c>
      <c r="F555" s="28" t="s">
        <v>110</v>
      </c>
      <c r="G555" s="28">
        <v>4014162001</v>
      </c>
      <c r="H555" s="28" t="s">
        <v>149</v>
      </c>
      <c r="I555" s="28" t="s">
        <v>803</v>
      </c>
      <c r="J555" s="29" t="s">
        <v>16</v>
      </c>
      <c r="K555" s="29">
        <v>4</v>
      </c>
      <c r="L555" s="29" t="s">
        <v>106</v>
      </c>
      <c r="M555" s="140">
        <v>12892000</v>
      </c>
      <c r="N555" s="29"/>
      <c r="O555" s="29" t="s">
        <v>271</v>
      </c>
      <c r="P555" s="29"/>
      <c r="Q555" s="28" t="s">
        <v>695</v>
      </c>
      <c r="R555" s="28" t="s">
        <v>3613</v>
      </c>
      <c r="S555" s="28" t="s">
        <v>696</v>
      </c>
      <c r="T555" s="28" t="s">
        <v>24</v>
      </c>
      <c r="U555" s="13"/>
      <c r="V555" s="13"/>
    </row>
    <row r="556" spans="2:22" s="144" customFormat="1" ht="17.25" customHeight="1">
      <c r="B556" s="28">
        <v>2026</v>
      </c>
      <c r="C556" s="28">
        <v>5</v>
      </c>
      <c r="D556" s="28" t="s">
        <v>15</v>
      </c>
      <c r="E556" s="28" t="s">
        <v>777</v>
      </c>
      <c r="F556" s="28" t="s">
        <v>110</v>
      </c>
      <c r="G556" s="28">
        <v>4014162001</v>
      </c>
      <c r="H556" s="28" t="s">
        <v>149</v>
      </c>
      <c r="I556" s="28" t="s">
        <v>782</v>
      </c>
      <c r="J556" s="29" t="s">
        <v>16</v>
      </c>
      <c r="K556" s="29">
        <v>10</v>
      </c>
      <c r="L556" s="29" t="s">
        <v>106</v>
      </c>
      <c r="M556" s="140">
        <v>29392000</v>
      </c>
      <c r="N556" s="29"/>
      <c r="O556" s="29" t="s">
        <v>271</v>
      </c>
      <c r="P556" s="29"/>
      <c r="Q556" s="28" t="s">
        <v>695</v>
      </c>
      <c r="R556" s="28" t="s">
        <v>3613</v>
      </c>
      <c r="S556" s="28" t="s">
        <v>696</v>
      </c>
      <c r="T556" s="28" t="s">
        <v>24</v>
      </c>
      <c r="U556" s="13"/>
      <c r="V556" s="13"/>
    </row>
    <row r="557" spans="2:22" s="144" customFormat="1" ht="17.25" customHeight="1">
      <c r="B557" s="28">
        <v>2026</v>
      </c>
      <c r="C557" s="28">
        <v>5</v>
      </c>
      <c r="D557" s="28" t="s">
        <v>15</v>
      </c>
      <c r="E557" s="28" t="s">
        <v>777</v>
      </c>
      <c r="F557" s="28" t="s">
        <v>110</v>
      </c>
      <c r="G557" s="28">
        <v>4014162001</v>
      </c>
      <c r="H557" s="28" t="s">
        <v>149</v>
      </c>
      <c r="I557" s="28" t="s">
        <v>783</v>
      </c>
      <c r="J557" s="29" t="s">
        <v>16</v>
      </c>
      <c r="K557" s="29">
        <v>13</v>
      </c>
      <c r="L557" s="29" t="s">
        <v>106</v>
      </c>
      <c r="M557" s="140">
        <v>30238000</v>
      </c>
      <c r="N557" s="29"/>
      <c r="O557" s="29" t="s">
        <v>271</v>
      </c>
      <c r="P557" s="29"/>
      <c r="Q557" s="28" t="s">
        <v>695</v>
      </c>
      <c r="R557" s="28" t="s">
        <v>3613</v>
      </c>
      <c r="S557" s="28" t="s">
        <v>696</v>
      </c>
      <c r="T557" s="28" t="s">
        <v>24</v>
      </c>
      <c r="U557" s="13"/>
      <c r="V557" s="13"/>
    </row>
    <row r="558" spans="2:22" s="144" customFormat="1" ht="17.25" customHeight="1">
      <c r="B558" s="28">
        <v>2026</v>
      </c>
      <c r="C558" s="28">
        <v>5</v>
      </c>
      <c r="D558" s="28" t="s">
        <v>15</v>
      </c>
      <c r="E558" s="28" t="s">
        <v>777</v>
      </c>
      <c r="F558" s="28" t="s">
        <v>110</v>
      </c>
      <c r="G558" s="28">
        <v>4014162001</v>
      </c>
      <c r="H558" s="28" t="s">
        <v>149</v>
      </c>
      <c r="I558" s="28" t="s">
        <v>284</v>
      </c>
      <c r="J558" s="29" t="s">
        <v>16</v>
      </c>
      <c r="K558" s="29">
        <v>6</v>
      </c>
      <c r="L558" s="29" t="s">
        <v>106</v>
      </c>
      <c r="M558" s="140">
        <v>13098000</v>
      </c>
      <c r="N558" s="29"/>
      <c r="O558" s="29" t="s">
        <v>271</v>
      </c>
      <c r="P558" s="29"/>
      <c r="Q558" s="28" t="s">
        <v>695</v>
      </c>
      <c r="R558" s="28" t="s">
        <v>3613</v>
      </c>
      <c r="S558" s="28" t="s">
        <v>696</v>
      </c>
      <c r="T558" s="28" t="s">
        <v>24</v>
      </c>
      <c r="U558" s="13"/>
      <c r="V558" s="13"/>
    </row>
    <row r="559" spans="2:22" s="144" customFormat="1" ht="17.25" customHeight="1">
      <c r="B559" s="28">
        <v>2026</v>
      </c>
      <c r="C559" s="28">
        <v>5</v>
      </c>
      <c r="D559" s="28" t="s">
        <v>15</v>
      </c>
      <c r="E559" s="28" t="s">
        <v>777</v>
      </c>
      <c r="F559" s="28" t="s">
        <v>110</v>
      </c>
      <c r="G559" s="28">
        <v>4014162001</v>
      </c>
      <c r="H559" s="28" t="s">
        <v>149</v>
      </c>
      <c r="I559" s="28" t="s">
        <v>371</v>
      </c>
      <c r="J559" s="29" t="s">
        <v>16</v>
      </c>
      <c r="K559" s="29">
        <v>12</v>
      </c>
      <c r="L559" s="29" t="s">
        <v>106</v>
      </c>
      <c r="M559" s="140">
        <v>23832000</v>
      </c>
      <c r="N559" s="29"/>
      <c r="O559" s="29" t="s">
        <v>271</v>
      </c>
      <c r="P559" s="29"/>
      <c r="Q559" s="28" t="s">
        <v>695</v>
      </c>
      <c r="R559" s="28" t="s">
        <v>3613</v>
      </c>
      <c r="S559" s="28" t="s">
        <v>696</v>
      </c>
      <c r="T559" s="28" t="s">
        <v>24</v>
      </c>
      <c r="U559" s="13"/>
      <c r="V559" s="13"/>
    </row>
    <row r="560" spans="2:22" s="144" customFormat="1" ht="17.25" customHeight="1">
      <c r="B560" s="28">
        <v>2026</v>
      </c>
      <c r="C560" s="28">
        <v>5</v>
      </c>
      <c r="D560" s="28" t="s">
        <v>15</v>
      </c>
      <c r="E560" s="28" t="s">
        <v>777</v>
      </c>
      <c r="F560" s="28" t="s">
        <v>110</v>
      </c>
      <c r="G560" s="28">
        <v>4014162001</v>
      </c>
      <c r="H560" s="28" t="s">
        <v>149</v>
      </c>
      <c r="I560" s="28" t="s">
        <v>724</v>
      </c>
      <c r="J560" s="29" t="s">
        <v>16</v>
      </c>
      <c r="K560" s="29">
        <v>2</v>
      </c>
      <c r="L560" s="29" t="s">
        <v>106</v>
      </c>
      <c r="M560" s="140">
        <v>3690000</v>
      </c>
      <c r="N560" s="29"/>
      <c r="O560" s="29" t="s">
        <v>271</v>
      </c>
      <c r="P560" s="29"/>
      <c r="Q560" s="28" t="s">
        <v>695</v>
      </c>
      <c r="R560" s="28" t="s">
        <v>3613</v>
      </c>
      <c r="S560" s="28" t="s">
        <v>696</v>
      </c>
      <c r="T560" s="28" t="s">
        <v>24</v>
      </c>
      <c r="U560" s="13"/>
      <c r="V560" s="13"/>
    </row>
    <row r="561" spans="2:22" s="144" customFormat="1" ht="17.25" customHeight="1">
      <c r="B561" s="28">
        <v>2026</v>
      </c>
      <c r="C561" s="28">
        <v>5</v>
      </c>
      <c r="D561" s="28" t="s">
        <v>15</v>
      </c>
      <c r="E561" s="28" t="s">
        <v>777</v>
      </c>
      <c r="F561" s="28" t="s">
        <v>110</v>
      </c>
      <c r="G561" s="28">
        <v>4014162001</v>
      </c>
      <c r="H561" s="28" t="s">
        <v>784</v>
      </c>
      <c r="I561" s="28" t="s">
        <v>781</v>
      </c>
      <c r="J561" s="29" t="s">
        <v>16</v>
      </c>
      <c r="K561" s="29">
        <v>1</v>
      </c>
      <c r="L561" s="29" t="s">
        <v>106</v>
      </c>
      <c r="M561" s="140">
        <v>12266000</v>
      </c>
      <c r="N561" s="29"/>
      <c r="O561" s="29" t="s">
        <v>271</v>
      </c>
      <c r="P561" s="29"/>
      <c r="Q561" s="28" t="s">
        <v>695</v>
      </c>
      <c r="R561" s="28" t="s">
        <v>3613</v>
      </c>
      <c r="S561" s="28" t="s">
        <v>696</v>
      </c>
      <c r="T561" s="28" t="s">
        <v>24</v>
      </c>
      <c r="U561" s="13"/>
      <c r="V561" s="13"/>
    </row>
    <row r="562" spans="2:22" s="144" customFormat="1" ht="17.25" customHeight="1">
      <c r="B562" s="28">
        <v>2026</v>
      </c>
      <c r="C562" s="28">
        <v>5</v>
      </c>
      <c r="D562" s="28" t="s">
        <v>15</v>
      </c>
      <c r="E562" s="28" t="s">
        <v>777</v>
      </c>
      <c r="F562" s="28" t="s">
        <v>110</v>
      </c>
      <c r="G562" s="28">
        <v>4014162001</v>
      </c>
      <c r="H562" s="28" t="s">
        <v>716</v>
      </c>
      <c r="I562" s="28" t="s">
        <v>371</v>
      </c>
      <c r="J562" s="29" t="s">
        <v>16</v>
      </c>
      <c r="K562" s="29">
        <v>1</v>
      </c>
      <c r="L562" s="29" t="s">
        <v>106</v>
      </c>
      <c r="M562" s="140">
        <v>2083000</v>
      </c>
      <c r="N562" s="29"/>
      <c r="O562" s="29" t="s">
        <v>271</v>
      </c>
      <c r="P562" s="29"/>
      <c r="Q562" s="28" t="s">
        <v>695</v>
      </c>
      <c r="R562" s="28" t="s">
        <v>3613</v>
      </c>
      <c r="S562" s="28" t="s">
        <v>696</v>
      </c>
      <c r="T562" s="28" t="s">
        <v>24</v>
      </c>
      <c r="U562" s="13"/>
      <c r="V562" s="13"/>
    </row>
    <row r="563" spans="2:22" s="144" customFormat="1" ht="17.25" customHeight="1">
      <c r="B563" s="28">
        <v>2026</v>
      </c>
      <c r="C563" s="28">
        <v>5</v>
      </c>
      <c r="D563" s="28" t="s">
        <v>15</v>
      </c>
      <c r="E563" s="28" t="s">
        <v>777</v>
      </c>
      <c r="F563" s="28" t="s">
        <v>110</v>
      </c>
      <c r="G563" s="28">
        <v>4014162001</v>
      </c>
      <c r="H563" s="28" t="s">
        <v>716</v>
      </c>
      <c r="I563" s="28" t="s">
        <v>724</v>
      </c>
      <c r="J563" s="29" t="s">
        <v>16</v>
      </c>
      <c r="K563" s="29">
        <v>18</v>
      </c>
      <c r="L563" s="29" t="s">
        <v>106</v>
      </c>
      <c r="M563" s="140">
        <v>24120000</v>
      </c>
      <c r="N563" s="29"/>
      <c r="O563" s="29" t="s">
        <v>271</v>
      </c>
      <c r="P563" s="29"/>
      <c r="Q563" s="28" t="s">
        <v>695</v>
      </c>
      <c r="R563" s="28" t="s">
        <v>3613</v>
      </c>
      <c r="S563" s="28" t="s">
        <v>696</v>
      </c>
      <c r="T563" s="28" t="s">
        <v>24</v>
      </c>
      <c r="U563" s="13"/>
      <c r="V563" s="13"/>
    </row>
    <row r="564" spans="2:22" s="144" customFormat="1" ht="17.25" customHeight="1">
      <c r="B564" s="28">
        <v>2026</v>
      </c>
      <c r="C564" s="28">
        <v>5</v>
      </c>
      <c r="D564" s="28" t="s">
        <v>15</v>
      </c>
      <c r="E564" s="28" t="s">
        <v>777</v>
      </c>
      <c r="F564" s="28" t="s">
        <v>110</v>
      </c>
      <c r="G564" s="28">
        <v>4014162001</v>
      </c>
      <c r="H564" s="28" t="s">
        <v>716</v>
      </c>
      <c r="I564" s="28" t="s">
        <v>785</v>
      </c>
      <c r="J564" s="29" t="s">
        <v>16</v>
      </c>
      <c r="K564" s="29">
        <v>1</v>
      </c>
      <c r="L564" s="29" t="s">
        <v>106</v>
      </c>
      <c r="M564" s="140">
        <v>973000</v>
      </c>
      <c r="N564" s="29"/>
      <c r="O564" s="29" t="s">
        <v>271</v>
      </c>
      <c r="P564" s="29"/>
      <c r="Q564" s="28" t="s">
        <v>695</v>
      </c>
      <c r="R564" s="28" t="s">
        <v>3613</v>
      </c>
      <c r="S564" s="28" t="s">
        <v>696</v>
      </c>
      <c r="T564" s="28" t="s">
        <v>24</v>
      </c>
      <c r="U564" s="13"/>
      <c r="V564" s="13"/>
    </row>
    <row r="565" spans="2:22" s="144" customFormat="1" ht="17.25" customHeight="1">
      <c r="B565" s="28">
        <v>2026</v>
      </c>
      <c r="C565" s="28">
        <v>5</v>
      </c>
      <c r="D565" s="28" t="s">
        <v>15</v>
      </c>
      <c r="E565" s="28" t="s">
        <v>777</v>
      </c>
      <c r="F565" s="28" t="s">
        <v>110</v>
      </c>
      <c r="G565" s="28">
        <v>4014162001</v>
      </c>
      <c r="H565" s="28" t="s">
        <v>716</v>
      </c>
      <c r="I565" s="28" t="s">
        <v>786</v>
      </c>
      <c r="J565" s="29" t="s">
        <v>16</v>
      </c>
      <c r="K565" s="29">
        <v>20</v>
      </c>
      <c r="L565" s="29" t="s">
        <v>106</v>
      </c>
      <c r="M565" s="140">
        <v>19000000</v>
      </c>
      <c r="N565" s="29"/>
      <c r="O565" s="29" t="s">
        <v>271</v>
      </c>
      <c r="P565" s="29"/>
      <c r="Q565" s="28" t="s">
        <v>695</v>
      </c>
      <c r="R565" s="28" t="s">
        <v>3613</v>
      </c>
      <c r="S565" s="28" t="s">
        <v>696</v>
      </c>
      <c r="T565" s="28" t="s">
        <v>24</v>
      </c>
      <c r="U565" s="13"/>
      <c r="V565" s="13"/>
    </row>
    <row r="566" spans="2:22" s="144" customFormat="1" ht="17.25" customHeight="1">
      <c r="B566" s="28">
        <v>2026</v>
      </c>
      <c r="C566" s="28">
        <v>5</v>
      </c>
      <c r="D566" s="28" t="s">
        <v>15</v>
      </c>
      <c r="E566" s="28" t="s">
        <v>777</v>
      </c>
      <c r="F566" s="28" t="s">
        <v>110</v>
      </c>
      <c r="G566" s="28">
        <v>4014162001</v>
      </c>
      <c r="H566" s="28" t="s">
        <v>766</v>
      </c>
      <c r="I566" s="28" t="s">
        <v>730</v>
      </c>
      <c r="J566" s="29" t="s">
        <v>16</v>
      </c>
      <c r="K566" s="29">
        <v>1</v>
      </c>
      <c r="L566" s="29" t="s">
        <v>131</v>
      </c>
      <c r="M566" s="140">
        <v>4080000</v>
      </c>
      <c r="N566" s="29"/>
      <c r="O566" s="29" t="s">
        <v>271</v>
      </c>
      <c r="P566" s="29"/>
      <c r="Q566" s="28" t="s">
        <v>695</v>
      </c>
      <c r="R566" s="28" t="s">
        <v>3613</v>
      </c>
      <c r="S566" s="28" t="s">
        <v>696</v>
      </c>
      <c r="T566" s="28" t="s">
        <v>24</v>
      </c>
      <c r="U566" s="13"/>
      <c r="V566" s="13"/>
    </row>
    <row r="567" spans="2:22" s="144" customFormat="1" ht="17.25" customHeight="1">
      <c r="B567" s="28">
        <v>2026</v>
      </c>
      <c r="C567" s="28">
        <v>5</v>
      </c>
      <c r="D567" s="28" t="s">
        <v>15</v>
      </c>
      <c r="E567" s="28" t="s">
        <v>777</v>
      </c>
      <c r="F567" s="28" t="s">
        <v>110</v>
      </c>
      <c r="G567" s="28">
        <v>4014162001</v>
      </c>
      <c r="H567" s="28" t="s">
        <v>766</v>
      </c>
      <c r="I567" s="28" t="s">
        <v>817</v>
      </c>
      <c r="J567" s="29" t="s">
        <v>16</v>
      </c>
      <c r="K567" s="29">
        <v>2</v>
      </c>
      <c r="L567" s="29" t="s">
        <v>131</v>
      </c>
      <c r="M567" s="140">
        <v>8060000</v>
      </c>
      <c r="N567" s="29"/>
      <c r="O567" s="29" t="s">
        <v>271</v>
      </c>
      <c r="P567" s="29"/>
      <c r="Q567" s="28" t="s">
        <v>695</v>
      </c>
      <c r="R567" s="28" t="s">
        <v>3613</v>
      </c>
      <c r="S567" s="28" t="s">
        <v>696</v>
      </c>
      <c r="T567" s="28" t="s">
        <v>24</v>
      </c>
      <c r="U567" s="13"/>
      <c r="V567" s="13"/>
    </row>
    <row r="568" spans="2:22" s="144" customFormat="1" ht="17.25" customHeight="1">
      <c r="B568" s="28">
        <v>2026</v>
      </c>
      <c r="C568" s="28">
        <v>5</v>
      </c>
      <c r="D568" s="28" t="s">
        <v>15</v>
      </c>
      <c r="E568" s="28" t="s">
        <v>777</v>
      </c>
      <c r="F568" s="28" t="s">
        <v>110</v>
      </c>
      <c r="G568" s="28">
        <v>4014162001</v>
      </c>
      <c r="H568" s="28" t="s">
        <v>766</v>
      </c>
      <c r="I568" s="28" t="s">
        <v>803</v>
      </c>
      <c r="J568" s="29" t="s">
        <v>16</v>
      </c>
      <c r="K568" s="29">
        <v>3</v>
      </c>
      <c r="L568" s="29" t="s">
        <v>131</v>
      </c>
      <c r="M568" s="140">
        <v>9209000</v>
      </c>
      <c r="N568" s="29"/>
      <c r="O568" s="29" t="s">
        <v>271</v>
      </c>
      <c r="P568" s="29"/>
      <c r="Q568" s="28" t="s">
        <v>695</v>
      </c>
      <c r="R568" s="28" t="s">
        <v>3613</v>
      </c>
      <c r="S568" s="28" t="s">
        <v>696</v>
      </c>
      <c r="T568" s="28" t="s">
        <v>24</v>
      </c>
      <c r="U568" s="13"/>
      <c r="V568" s="13"/>
    </row>
    <row r="569" spans="2:22" s="144" customFormat="1" ht="17.25" customHeight="1">
      <c r="B569" s="28">
        <v>2026</v>
      </c>
      <c r="C569" s="28">
        <v>5</v>
      </c>
      <c r="D569" s="28" t="s">
        <v>15</v>
      </c>
      <c r="E569" s="28" t="s">
        <v>777</v>
      </c>
      <c r="F569" s="28" t="s">
        <v>110</v>
      </c>
      <c r="G569" s="28">
        <v>4014162001</v>
      </c>
      <c r="H569" s="28" t="s">
        <v>766</v>
      </c>
      <c r="I569" s="28" t="s">
        <v>782</v>
      </c>
      <c r="J569" s="29" t="s">
        <v>16</v>
      </c>
      <c r="K569" s="29">
        <v>9</v>
      </c>
      <c r="L569" s="29" t="s">
        <v>131</v>
      </c>
      <c r="M569" s="140">
        <v>18722000</v>
      </c>
      <c r="N569" s="29"/>
      <c r="O569" s="29" t="s">
        <v>271</v>
      </c>
      <c r="P569" s="29"/>
      <c r="Q569" s="28" t="s">
        <v>695</v>
      </c>
      <c r="R569" s="28" t="s">
        <v>3613</v>
      </c>
      <c r="S569" s="28" t="s">
        <v>696</v>
      </c>
      <c r="T569" s="28" t="s">
        <v>24</v>
      </c>
      <c r="U569" s="13"/>
      <c r="V569" s="13"/>
    </row>
    <row r="570" spans="2:22" s="144" customFormat="1" ht="17.25" customHeight="1">
      <c r="B570" s="28">
        <v>2026</v>
      </c>
      <c r="C570" s="28">
        <v>5</v>
      </c>
      <c r="D570" s="28" t="s">
        <v>15</v>
      </c>
      <c r="E570" s="28" t="s">
        <v>777</v>
      </c>
      <c r="F570" s="28" t="s">
        <v>110</v>
      </c>
      <c r="G570" s="28">
        <v>4014162001</v>
      </c>
      <c r="H570" s="28" t="s">
        <v>766</v>
      </c>
      <c r="I570" s="28" t="s">
        <v>783</v>
      </c>
      <c r="J570" s="29" t="s">
        <v>16</v>
      </c>
      <c r="K570" s="29">
        <v>17</v>
      </c>
      <c r="L570" s="29" t="s">
        <v>131</v>
      </c>
      <c r="M570" s="140">
        <v>17650000</v>
      </c>
      <c r="N570" s="29"/>
      <c r="O570" s="29" t="s">
        <v>271</v>
      </c>
      <c r="P570" s="29"/>
      <c r="Q570" s="28" t="s">
        <v>695</v>
      </c>
      <c r="R570" s="28" t="s">
        <v>3613</v>
      </c>
      <c r="S570" s="28" t="s">
        <v>696</v>
      </c>
      <c r="T570" s="28" t="s">
        <v>24</v>
      </c>
      <c r="U570" s="13"/>
      <c r="V570" s="13"/>
    </row>
    <row r="571" spans="2:22" s="144" customFormat="1" ht="17.25" customHeight="1">
      <c r="B571" s="28">
        <v>2026</v>
      </c>
      <c r="C571" s="28">
        <v>5</v>
      </c>
      <c r="D571" s="28" t="s">
        <v>15</v>
      </c>
      <c r="E571" s="28" t="s">
        <v>777</v>
      </c>
      <c r="F571" s="28" t="s">
        <v>110</v>
      </c>
      <c r="G571" s="28">
        <v>4014162001</v>
      </c>
      <c r="H571" s="28" t="s">
        <v>766</v>
      </c>
      <c r="I571" s="28" t="s">
        <v>284</v>
      </c>
      <c r="J571" s="29" t="s">
        <v>16</v>
      </c>
      <c r="K571" s="29">
        <v>8</v>
      </c>
      <c r="L571" s="29" t="s">
        <v>131</v>
      </c>
      <c r="M571" s="140">
        <v>9118000</v>
      </c>
      <c r="N571" s="29"/>
      <c r="O571" s="29" t="s">
        <v>271</v>
      </c>
      <c r="P571" s="29"/>
      <c r="Q571" s="28" t="s">
        <v>695</v>
      </c>
      <c r="R571" s="28" t="s">
        <v>3613</v>
      </c>
      <c r="S571" s="28" t="s">
        <v>696</v>
      </c>
      <c r="T571" s="28" t="s">
        <v>24</v>
      </c>
      <c r="U571" s="13"/>
      <c r="V571" s="13"/>
    </row>
    <row r="572" spans="2:22" s="144" customFormat="1" ht="17.25" customHeight="1">
      <c r="B572" s="28">
        <v>2026</v>
      </c>
      <c r="C572" s="28">
        <v>5</v>
      </c>
      <c r="D572" s="28" t="s">
        <v>15</v>
      </c>
      <c r="E572" s="28" t="s">
        <v>777</v>
      </c>
      <c r="F572" s="28" t="s">
        <v>110</v>
      </c>
      <c r="G572" s="28">
        <v>4014162001</v>
      </c>
      <c r="H572" s="28" t="s">
        <v>766</v>
      </c>
      <c r="I572" s="28" t="s">
        <v>371</v>
      </c>
      <c r="J572" s="29" t="s">
        <v>16</v>
      </c>
      <c r="K572" s="29">
        <v>11</v>
      </c>
      <c r="L572" s="29" t="s">
        <v>131</v>
      </c>
      <c r="M572" s="140">
        <v>5060000</v>
      </c>
      <c r="N572" s="29"/>
      <c r="O572" s="29" t="s">
        <v>271</v>
      </c>
      <c r="P572" s="29"/>
      <c r="Q572" s="28" t="s">
        <v>695</v>
      </c>
      <c r="R572" s="28" t="s">
        <v>3613</v>
      </c>
      <c r="S572" s="28" t="s">
        <v>696</v>
      </c>
      <c r="T572" s="28" t="s">
        <v>24</v>
      </c>
      <c r="U572" s="13"/>
      <c r="V572" s="13"/>
    </row>
    <row r="573" spans="2:22" s="144" customFormat="1" ht="17.25" customHeight="1">
      <c r="B573" s="28">
        <v>2026</v>
      </c>
      <c r="C573" s="28">
        <v>5</v>
      </c>
      <c r="D573" s="28" t="s">
        <v>15</v>
      </c>
      <c r="E573" s="28" t="s">
        <v>777</v>
      </c>
      <c r="F573" s="28" t="s">
        <v>110</v>
      </c>
      <c r="G573" s="28">
        <v>4014162001</v>
      </c>
      <c r="H573" s="28" t="s">
        <v>766</v>
      </c>
      <c r="I573" s="28" t="s">
        <v>724</v>
      </c>
      <c r="J573" s="29" t="s">
        <v>16</v>
      </c>
      <c r="K573" s="29">
        <v>20</v>
      </c>
      <c r="L573" s="29" t="s">
        <v>131</v>
      </c>
      <c r="M573" s="140">
        <v>6600000</v>
      </c>
      <c r="N573" s="29"/>
      <c r="O573" s="29" t="s">
        <v>271</v>
      </c>
      <c r="P573" s="29"/>
      <c r="Q573" s="28" t="s">
        <v>695</v>
      </c>
      <c r="R573" s="28" t="s">
        <v>3613</v>
      </c>
      <c r="S573" s="28" t="s">
        <v>696</v>
      </c>
      <c r="T573" s="28" t="s">
        <v>24</v>
      </c>
      <c r="U573" s="13"/>
      <c r="V573" s="13"/>
    </row>
    <row r="574" spans="2:22" s="144" customFormat="1" ht="17.25" customHeight="1">
      <c r="B574" s="28">
        <v>2026</v>
      </c>
      <c r="C574" s="28">
        <v>5</v>
      </c>
      <c r="D574" s="28" t="s">
        <v>15</v>
      </c>
      <c r="E574" s="28" t="s">
        <v>777</v>
      </c>
      <c r="F574" s="28" t="s">
        <v>110</v>
      </c>
      <c r="G574" s="28">
        <v>4014219702</v>
      </c>
      <c r="H574" s="28" t="s">
        <v>788</v>
      </c>
      <c r="I574" s="28" t="s">
        <v>1430</v>
      </c>
      <c r="J574" s="29" t="s">
        <v>16</v>
      </c>
      <c r="K574" s="29">
        <v>1578</v>
      </c>
      <c r="L574" s="29" t="s">
        <v>273</v>
      </c>
      <c r="M574" s="140">
        <v>341716000</v>
      </c>
      <c r="N574" s="29"/>
      <c r="O574" s="29" t="s">
        <v>271</v>
      </c>
      <c r="P574" s="29"/>
      <c r="Q574" s="28" t="s">
        <v>695</v>
      </c>
      <c r="R574" s="28" t="s">
        <v>3613</v>
      </c>
      <c r="S574" s="28" t="s">
        <v>696</v>
      </c>
      <c r="T574" s="28" t="s">
        <v>24</v>
      </c>
      <c r="U574" s="13"/>
      <c r="V574" s="13"/>
    </row>
    <row r="575" spans="2:22" s="144" customFormat="1" ht="17.25" customHeight="1">
      <c r="B575" s="28">
        <v>2026</v>
      </c>
      <c r="C575" s="28">
        <v>5</v>
      </c>
      <c r="D575" s="28" t="s">
        <v>15</v>
      </c>
      <c r="E575" s="28" t="s">
        <v>777</v>
      </c>
      <c r="F575" s="28" t="s">
        <v>110</v>
      </c>
      <c r="G575" s="28">
        <v>4014219702</v>
      </c>
      <c r="H575" s="28" t="s">
        <v>788</v>
      </c>
      <c r="I575" s="28" t="s">
        <v>1431</v>
      </c>
      <c r="J575" s="29" t="s">
        <v>16</v>
      </c>
      <c r="K575" s="29">
        <v>1483</v>
      </c>
      <c r="L575" s="29" t="s">
        <v>273</v>
      </c>
      <c r="M575" s="140">
        <v>261230000</v>
      </c>
      <c r="N575" s="29"/>
      <c r="O575" s="29" t="s">
        <v>271</v>
      </c>
      <c r="P575" s="29"/>
      <c r="Q575" s="28" t="s">
        <v>695</v>
      </c>
      <c r="R575" s="28" t="s">
        <v>3613</v>
      </c>
      <c r="S575" s="28" t="s">
        <v>696</v>
      </c>
      <c r="T575" s="28" t="s">
        <v>24</v>
      </c>
      <c r="U575" s="13"/>
      <c r="V575" s="13"/>
    </row>
    <row r="576" spans="2:22" s="144" customFormat="1" ht="17.25" customHeight="1">
      <c r="B576" s="28">
        <v>2026</v>
      </c>
      <c r="C576" s="28">
        <v>5</v>
      </c>
      <c r="D576" s="28" t="s">
        <v>15</v>
      </c>
      <c r="E576" s="28" t="s">
        <v>777</v>
      </c>
      <c r="F576" s="28" t="s">
        <v>110</v>
      </c>
      <c r="G576" s="28">
        <v>4014219702</v>
      </c>
      <c r="H576" s="28" t="s">
        <v>788</v>
      </c>
      <c r="I576" s="28" t="s">
        <v>1432</v>
      </c>
      <c r="J576" s="29" t="s">
        <v>16</v>
      </c>
      <c r="K576" s="29">
        <v>712</v>
      </c>
      <c r="L576" s="29" t="s">
        <v>273</v>
      </c>
      <c r="M576" s="140">
        <v>99281000</v>
      </c>
      <c r="N576" s="29"/>
      <c r="O576" s="29" t="s">
        <v>271</v>
      </c>
      <c r="P576" s="29"/>
      <c r="Q576" s="28" t="s">
        <v>695</v>
      </c>
      <c r="R576" s="28" t="s">
        <v>3613</v>
      </c>
      <c r="S576" s="28" t="s">
        <v>696</v>
      </c>
      <c r="T576" s="28" t="s">
        <v>24</v>
      </c>
      <c r="U576" s="13"/>
      <c r="V576" s="13"/>
    </row>
    <row r="577" spans="2:22" s="144" customFormat="1" ht="17.25" customHeight="1">
      <c r="B577" s="28">
        <v>2026</v>
      </c>
      <c r="C577" s="28">
        <v>5</v>
      </c>
      <c r="D577" s="28" t="s">
        <v>15</v>
      </c>
      <c r="E577" s="28" t="s">
        <v>777</v>
      </c>
      <c r="F577" s="28" t="s">
        <v>110</v>
      </c>
      <c r="G577" s="28">
        <v>4014219702</v>
      </c>
      <c r="H577" s="28" t="s">
        <v>788</v>
      </c>
      <c r="I577" s="28" t="s">
        <v>789</v>
      </c>
      <c r="J577" s="29" t="s">
        <v>16</v>
      </c>
      <c r="K577" s="29">
        <v>550</v>
      </c>
      <c r="L577" s="29" t="s">
        <v>273</v>
      </c>
      <c r="M577" s="140">
        <v>62293000</v>
      </c>
      <c r="N577" s="29"/>
      <c r="O577" s="29" t="s">
        <v>271</v>
      </c>
      <c r="P577" s="29"/>
      <c r="Q577" s="28" t="s">
        <v>695</v>
      </c>
      <c r="R577" s="28" t="s">
        <v>3613</v>
      </c>
      <c r="S577" s="28" t="s">
        <v>696</v>
      </c>
      <c r="T577" s="28" t="s">
        <v>24</v>
      </c>
      <c r="U577" s="13"/>
      <c r="V577" s="13"/>
    </row>
    <row r="578" spans="2:22" s="144" customFormat="1" ht="17.25" customHeight="1">
      <c r="B578" s="28">
        <v>2026</v>
      </c>
      <c r="C578" s="28">
        <v>5</v>
      </c>
      <c r="D578" s="28" t="s">
        <v>15</v>
      </c>
      <c r="E578" s="28" t="s">
        <v>777</v>
      </c>
      <c r="F578" s="28" t="s">
        <v>110</v>
      </c>
      <c r="G578" s="28">
        <v>4014219702</v>
      </c>
      <c r="H578" s="28" t="s">
        <v>788</v>
      </c>
      <c r="I578" s="28" t="s">
        <v>790</v>
      </c>
      <c r="J578" s="29" t="s">
        <v>16</v>
      </c>
      <c r="K578" s="29">
        <v>4090</v>
      </c>
      <c r="L578" s="29" t="s">
        <v>273</v>
      </c>
      <c r="M578" s="140">
        <v>371904000</v>
      </c>
      <c r="N578" s="29"/>
      <c r="O578" s="29" t="s">
        <v>271</v>
      </c>
      <c r="P578" s="29"/>
      <c r="Q578" s="28" t="s">
        <v>695</v>
      </c>
      <c r="R578" s="28" t="s">
        <v>3613</v>
      </c>
      <c r="S578" s="28" t="s">
        <v>696</v>
      </c>
      <c r="T578" s="28" t="s">
        <v>24</v>
      </c>
      <c r="U578" s="13"/>
      <c r="V578" s="13"/>
    </row>
    <row r="579" spans="2:22" s="144" customFormat="1" ht="17.25" customHeight="1">
      <c r="B579" s="28">
        <v>2026</v>
      </c>
      <c r="C579" s="28">
        <v>5</v>
      </c>
      <c r="D579" s="28" t="s">
        <v>15</v>
      </c>
      <c r="E579" s="28" t="s">
        <v>777</v>
      </c>
      <c r="F579" s="28" t="s">
        <v>110</v>
      </c>
      <c r="G579" s="28">
        <v>4014219702</v>
      </c>
      <c r="H579" s="28" t="s">
        <v>788</v>
      </c>
      <c r="I579" s="28" t="s">
        <v>791</v>
      </c>
      <c r="J579" s="29" t="s">
        <v>16</v>
      </c>
      <c r="K579" s="29">
        <v>6879</v>
      </c>
      <c r="L579" s="29" t="s">
        <v>273</v>
      </c>
      <c r="M579" s="140">
        <v>485933000</v>
      </c>
      <c r="N579" s="29"/>
      <c r="O579" s="29" t="s">
        <v>271</v>
      </c>
      <c r="P579" s="29"/>
      <c r="Q579" s="28" t="s">
        <v>695</v>
      </c>
      <c r="R579" s="28" t="s">
        <v>3613</v>
      </c>
      <c r="S579" s="28" t="s">
        <v>696</v>
      </c>
      <c r="T579" s="28" t="s">
        <v>24</v>
      </c>
      <c r="U579" s="13"/>
      <c r="V579" s="13"/>
    </row>
    <row r="580" spans="2:22" s="144" customFormat="1" ht="17.25" customHeight="1">
      <c r="B580" s="28">
        <v>2026</v>
      </c>
      <c r="C580" s="28">
        <v>5</v>
      </c>
      <c r="D580" s="28" t="s">
        <v>15</v>
      </c>
      <c r="E580" s="28" t="s">
        <v>777</v>
      </c>
      <c r="F580" s="28" t="s">
        <v>110</v>
      </c>
      <c r="G580" s="28">
        <v>4014219702</v>
      </c>
      <c r="H580" s="28" t="s">
        <v>788</v>
      </c>
      <c r="I580" s="28" t="s">
        <v>792</v>
      </c>
      <c r="J580" s="29" t="s">
        <v>16</v>
      </c>
      <c r="K580" s="29">
        <v>2305</v>
      </c>
      <c r="L580" s="29" t="s">
        <v>273</v>
      </c>
      <c r="M580" s="140">
        <v>127351000</v>
      </c>
      <c r="N580" s="29"/>
      <c r="O580" s="29" t="s">
        <v>271</v>
      </c>
      <c r="P580" s="29"/>
      <c r="Q580" s="28" t="s">
        <v>695</v>
      </c>
      <c r="R580" s="28" t="s">
        <v>3613</v>
      </c>
      <c r="S580" s="28" t="s">
        <v>696</v>
      </c>
      <c r="T580" s="28" t="s">
        <v>24</v>
      </c>
      <c r="U580" s="13"/>
      <c r="V580" s="13"/>
    </row>
    <row r="581" spans="2:22" s="144" customFormat="1" ht="17.25" customHeight="1">
      <c r="B581" s="28">
        <v>2026</v>
      </c>
      <c r="C581" s="28">
        <v>5</v>
      </c>
      <c r="D581" s="28" t="s">
        <v>15</v>
      </c>
      <c r="E581" s="28" t="s">
        <v>777</v>
      </c>
      <c r="F581" s="28" t="s">
        <v>110</v>
      </c>
      <c r="G581" s="28">
        <v>4014219702</v>
      </c>
      <c r="H581" s="28" t="s">
        <v>788</v>
      </c>
      <c r="I581" s="28" t="s">
        <v>793</v>
      </c>
      <c r="J581" s="29" t="s">
        <v>16</v>
      </c>
      <c r="K581" s="29">
        <v>1662</v>
      </c>
      <c r="L581" s="29" t="s">
        <v>273</v>
      </c>
      <c r="M581" s="140">
        <v>75721000</v>
      </c>
      <c r="N581" s="29"/>
      <c r="O581" s="29" t="s">
        <v>271</v>
      </c>
      <c r="P581" s="29"/>
      <c r="Q581" s="28" t="s">
        <v>695</v>
      </c>
      <c r="R581" s="28" t="s">
        <v>3613</v>
      </c>
      <c r="S581" s="28" t="s">
        <v>696</v>
      </c>
      <c r="T581" s="28" t="s">
        <v>24</v>
      </c>
      <c r="U581" s="13"/>
      <c r="V581" s="13"/>
    </row>
    <row r="582" spans="2:22" s="144" customFormat="1" ht="17.25" customHeight="1">
      <c r="B582" s="28">
        <v>2026</v>
      </c>
      <c r="C582" s="28">
        <v>5</v>
      </c>
      <c r="D582" s="28" t="s">
        <v>15</v>
      </c>
      <c r="E582" s="28" t="s">
        <v>777</v>
      </c>
      <c r="F582" s="28" t="s">
        <v>110</v>
      </c>
      <c r="G582" s="28">
        <v>4014219702</v>
      </c>
      <c r="H582" s="28" t="s">
        <v>788</v>
      </c>
      <c r="I582" s="28" t="s">
        <v>794</v>
      </c>
      <c r="J582" s="29" t="s">
        <v>16</v>
      </c>
      <c r="K582" s="29">
        <v>1254</v>
      </c>
      <c r="L582" s="29" t="s">
        <v>273</v>
      </c>
      <c r="M582" s="140">
        <v>46072000</v>
      </c>
      <c r="N582" s="29"/>
      <c r="O582" s="29" t="s">
        <v>271</v>
      </c>
      <c r="P582" s="29"/>
      <c r="Q582" s="28" t="s">
        <v>695</v>
      </c>
      <c r="R582" s="28" t="s">
        <v>3613</v>
      </c>
      <c r="S582" s="28" t="s">
        <v>696</v>
      </c>
      <c r="T582" s="28" t="s">
        <v>24</v>
      </c>
      <c r="U582" s="13"/>
      <c r="V582" s="13"/>
    </row>
    <row r="583" spans="2:22" s="144" customFormat="1" ht="17.25" customHeight="1">
      <c r="B583" s="28">
        <v>2026</v>
      </c>
      <c r="C583" s="28">
        <v>5</v>
      </c>
      <c r="D583" s="28" t="s">
        <v>15</v>
      </c>
      <c r="E583" s="28" t="s">
        <v>777</v>
      </c>
      <c r="F583" s="28" t="s">
        <v>110</v>
      </c>
      <c r="G583" s="28">
        <v>4014219702</v>
      </c>
      <c r="H583" s="28" t="s">
        <v>788</v>
      </c>
      <c r="I583" s="28" t="s">
        <v>795</v>
      </c>
      <c r="J583" s="29" t="s">
        <v>16</v>
      </c>
      <c r="K583" s="29">
        <v>439</v>
      </c>
      <c r="L583" s="29" t="s">
        <v>273</v>
      </c>
      <c r="M583" s="140">
        <v>10703000</v>
      </c>
      <c r="N583" s="29"/>
      <c r="O583" s="29" t="s">
        <v>271</v>
      </c>
      <c r="P583" s="29"/>
      <c r="Q583" s="28" t="s">
        <v>695</v>
      </c>
      <c r="R583" s="28" t="s">
        <v>3613</v>
      </c>
      <c r="S583" s="28" t="s">
        <v>696</v>
      </c>
      <c r="T583" s="28" t="s">
        <v>24</v>
      </c>
      <c r="U583" s="13"/>
      <c r="V583" s="13"/>
    </row>
    <row r="584" spans="2:22" s="144" customFormat="1" ht="17.25" customHeight="1">
      <c r="B584" s="28">
        <v>2026</v>
      </c>
      <c r="C584" s="28">
        <v>5</v>
      </c>
      <c r="D584" s="28" t="s">
        <v>15</v>
      </c>
      <c r="E584" s="28" t="s">
        <v>777</v>
      </c>
      <c r="F584" s="28" t="s">
        <v>110</v>
      </c>
      <c r="G584" s="28">
        <v>4014219702</v>
      </c>
      <c r="H584" s="28" t="s">
        <v>788</v>
      </c>
      <c r="I584" s="28" t="s">
        <v>796</v>
      </c>
      <c r="J584" s="29" t="s">
        <v>16</v>
      </c>
      <c r="K584" s="29">
        <v>25</v>
      </c>
      <c r="L584" s="29" t="s">
        <v>273</v>
      </c>
      <c r="M584" s="140">
        <v>293000</v>
      </c>
      <c r="N584" s="29"/>
      <c r="O584" s="29" t="s">
        <v>271</v>
      </c>
      <c r="P584" s="29"/>
      <c r="Q584" s="28" t="s">
        <v>695</v>
      </c>
      <c r="R584" s="28" t="s">
        <v>3613</v>
      </c>
      <c r="S584" s="28" t="s">
        <v>696</v>
      </c>
      <c r="T584" s="28" t="s">
        <v>24</v>
      </c>
      <c r="U584" s="13"/>
      <c r="V584" s="13"/>
    </row>
    <row r="585" spans="2:22" s="144" customFormat="1" ht="17.25" customHeight="1">
      <c r="B585" s="28">
        <v>2026</v>
      </c>
      <c r="C585" s="28">
        <v>5</v>
      </c>
      <c r="D585" s="28" t="s">
        <v>15</v>
      </c>
      <c r="E585" s="28" t="s">
        <v>777</v>
      </c>
      <c r="F585" s="28" t="s">
        <v>110</v>
      </c>
      <c r="G585" s="28">
        <v>4014179501</v>
      </c>
      <c r="H585" s="28" t="s">
        <v>797</v>
      </c>
      <c r="I585" s="28" t="s">
        <v>781</v>
      </c>
      <c r="J585" s="29" t="s">
        <v>16</v>
      </c>
      <c r="K585" s="29">
        <v>1</v>
      </c>
      <c r="L585" s="29" t="s">
        <v>131</v>
      </c>
      <c r="M585" s="140">
        <v>11612000</v>
      </c>
      <c r="N585" s="29"/>
      <c r="O585" s="29" t="s">
        <v>271</v>
      </c>
      <c r="P585" s="29"/>
      <c r="Q585" s="28" t="s">
        <v>695</v>
      </c>
      <c r="R585" s="28" t="s">
        <v>3613</v>
      </c>
      <c r="S585" s="28" t="s">
        <v>696</v>
      </c>
      <c r="T585" s="28" t="s">
        <v>24</v>
      </c>
      <c r="U585" s="13"/>
      <c r="V585" s="13"/>
    </row>
    <row r="586" spans="2:22" s="144" customFormat="1" ht="17.25" customHeight="1">
      <c r="B586" s="28">
        <v>2026</v>
      </c>
      <c r="C586" s="28">
        <v>5</v>
      </c>
      <c r="D586" s="28" t="s">
        <v>15</v>
      </c>
      <c r="E586" s="28" t="s">
        <v>777</v>
      </c>
      <c r="F586" s="28" t="s">
        <v>110</v>
      </c>
      <c r="G586" s="28">
        <v>4014179501</v>
      </c>
      <c r="H586" s="28" t="s">
        <v>797</v>
      </c>
      <c r="I586" s="28" t="s">
        <v>803</v>
      </c>
      <c r="J586" s="29" t="s">
        <v>16</v>
      </c>
      <c r="K586" s="29">
        <v>3</v>
      </c>
      <c r="L586" s="29" t="s">
        <v>131</v>
      </c>
      <c r="M586" s="140">
        <v>20548000</v>
      </c>
      <c r="N586" s="29"/>
      <c r="O586" s="29" t="s">
        <v>271</v>
      </c>
      <c r="P586" s="29"/>
      <c r="Q586" s="28" t="s">
        <v>695</v>
      </c>
      <c r="R586" s="28" t="s">
        <v>3613</v>
      </c>
      <c r="S586" s="28" t="s">
        <v>696</v>
      </c>
      <c r="T586" s="28" t="s">
        <v>24</v>
      </c>
      <c r="U586" s="13"/>
      <c r="V586" s="13"/>
    </row>
    <row r="587" spans="2:22" s="144" customFormat="1" ht="17.25" customHeight="1">
      <c r="B587" s="28">
        <v>2026</v>
      </c>
      <c r="C587" s="28">
        <v>5</v>
      </c>
      <c r="D587" s="28" t="s">
        <v>15</v>
      </c>
      <c r="E587" s="28" t="s">
        <v>777</v>
      </c>
      <c r="F587" s="28" t="s">
        <v>110</v>
      </c>
      <c r="G587" s="28">
        <v>4014179501</v>
      </c>
      <c r="H587" s="28" t="s">
        <v>797</v>
      </c>
      <c r="I587" s="28" t="s">
        <v>782</v>
      </c>
      <c r="J587" s="29" t="s">
        <v>16</v>
      </c>
      <c r="K587" s="29">
        <v>3</v>
      </c>
      <c r="L587" s="29" t="s">
        <v>131</v>
      </c>
      <c r="M587" s="140">
        <v>17881000</v>
      </c>
      <c r="N587" s="29"/>
      <c r="O587" s="29" t="s">
        <v>271</v>
      </c>
      <c r="P587" s="29"/>
      <c r="Q587" s="28" t="s">
        <v>695</v>
      </c>
      <c r="R587" s="28" t="s">
        <v>3613</v>
      </c>
      <c r="S587" s="28" t="s">
        <v>696</v>
      </c>
      <c r="T587" s="28" t="s">
        <v>24</v>
      </c>
      <c r="U587" s="13"/>
      <c r="V587" s="13"/>
    </row>
    <row r="588" spans="2:22" s="144" customFormat="1" ht="17.25" customHeight="1">
      <c r="B588" s="28">
        <v>2026</v>
      </c>
      <c r="C588" s="28">
        <v>5</v>
      </c>
      <c r="D588" s="28" t="s">
        <v>15</v>
      </c>
      <c r="E588" s="28" t="s">
        <v>777</v>
      </c>
      <c r="F588" s="28" t="s">
        <v>110</v>
      </c>
      <c r="G588" s="28">
        <v>4014179501</v>
      </c>
      <c r="H588" s="28" t="s">
        <v>797</v>
      </c>
      <c r="I588" s="28" t="s">
        <v>284</v>
      </c>
      <c r="J588" s="29" t="s">
        <v>16</v>
      </c>
      <c r="K588" s="29">
        <v>1</v>
      </c>
      <c r="L588" s="29" t="s">
        <v>131</v>
      </c>
      <c r="M588" s="140">
        <v>5202000</v>
      </c>
      <c r="N588" s="29"/>
      <c r="O588" s="29" t="s">
        <v>271</v>
      </c>
      <c r="P588" s="29"/>
      <c r="Q588" s="28" t="s">
        <v>695</v>
      </c>
      <c r="R588" s="28" t="s">
        <v>3613</v>
      </c>
      <c r="S588" s="28" t="s">
        <v>696</v>
      </c>
      <c r="T588" s="28" t="s">
        <v>24</v>
      </c>
      <c r="U588" s="13"/>
      <c r="V588" s="13"/>
    </row>
    <row r="589" spans="2:22" s="144" customFormat="1" ht="17.25" customHeight="1">
      <c r="B589" s="28">
        <v>2026</v>
      </c>
      <c r="C589" s="28">
        <v>5</v>
      </c>
      <c r="D589" s="28" t="s">
        <v>15</v>
      </c>
      <c r="E589" s="28" t="s">
        <v>777</v>
      </c>
      <c r="F589" s="28" t="s">
        <v>110</v>
      </c>
      <c r="G589" s="28">
        <v>4014179501</v>
      </c>
      <c r="H589" s="28" t="s">
        <v>152</v>
      </c>
      <c r="I589" s="28" t="s">
        <v>798</v>
      </c>
      <c r="J589" s="29" t="s">
        <v>16</v>
      </c>
      <c r="K589" s="29">
        <v>1</v>
      </c>
      <c r="L589" s="29" t="s">
        <v>119</v>
      </c>
      <c r="M589" s="140">
        <v>16900000</v>
      </c>
      <c r="N589" s="29"/>
      <c r="O589" s="29" t="s">
        <v>271</v>
      </c>
      <c r="P589" s="29"/>
      <c r="Q589" s="28" t="s">
        <v>695</v>
      </c>
      <c r="R589" s="28" t="s">
        <v>3613</v>
      </c>
      <c r="S589" s="28" t="s">
        <v>696</v>
      </c>
      <c r="T589" s="28" t="s">
        <v>24</v>
      </c>
      <c r="U589" s="13"/>
      <c r="V589" s="13"/>
    </row>
    <row r="590" spans="2:22" s="144" customFormat="1" ht="17.25" customHeight="1">
      <c r="B590" s="28">
        <v>2026</v>
      </c>
      <c r="C590" s="28">
        <v>5</v>
      </c>
      <c r="D590" s="28" t="s">
        <v>15</v>
      </c>
      <c r="E590" s="28" t="s">
        <v>777</v>
      </c>
      <c r="F590" s="28" t="s">
        <v>110</v>
      </c>
      <c r="G590" s="28">
        <v>4014179501</v>
      </c>
      <c r="H590" s="28" t="s">
        <v>152</v>
      </c>
      <c r="I590" s="28" t="s">
        <v>799</v>
      </c>
      <c r="J590" s="29" t="s">
        <v>16</v>
      </c>
      <c r="K590" s="29">
        <v>1</v>
      </c>
      <c r="L590" s="29" t="s">
        <v>119</v>
      </c>
      <c r="M590" s="140">
        <v>16737000</v>
      </c>
      <c r="N590" s="29"/>
      <c r="O590" s="29" t="s">
        <v>271</v>
      </c>
      <c r="P590" s="29"/>
      <c r="Q590" s="28" t="s">
        <v>695</v>
      </c>
      <c r="R590" s="28" t="s">
        <v>3613</v>
      </c>
      <c r="S590" s="28" t="s">
        <v>696</v>
      </c>
      <c r="T590" s="28" t="s">
        <v>24</v>
      </c>
      <c r="U590" s="13"/>
      <c r="V590" s="13"/>
    </row>
    <row r="591" spans="2:22" s="144" customFormat="1" ht="17.25" customHeight="1">
      <c r="B591" s="28">
        <v>2026</v>
      </c>
      <c r="C591" s="28">
        <v>5</v>
      </c>
      <c r="D591" s="28" t="s">
        <v>15</v>
      </c>
      <c r="E591" s="28" t="s">
        <v>777</v>
      </c>
      <c r="F591" s="28" t="s">
        <v>110</v>
      </c>
      <c r="G591" s="28">
        <v>4014179501</v>
      </c>
      <c r="H591" s="28" t="s">
        <v>152</v>
      </c>
      <c r="I591" s="28" t="s">
        <v>1433</v>
      </c>
      <c r="J591" s="29" t="s">
        <v>16</v>
      </c>
      <c r="K591" s="29">
        <v>3</v>
      </c>
      <c r="L591" s="29" t="s">
        <v>119</v>
      </c>
      <c r="M591" s="140">
        <v>84600000</v>
      </c>
      <c r="N591" s="29"/>
      <c r="O591" s="29" t="s">
        <v>271</v>
      </c>
      <c r="P591" s="29"/>
      <c r="Q591" s="28" t="s">
        <v>695</v>
      </c>
      <c r="R591" s="28" t="s">
        <v>3613</v>
      </c>
      <c r="S591" s="28" t="s">
        <v>696</v>
      </c>
      <c r="T591" s="28" t="s">
        <v>24</v>
      </c>
      <c r="U591" s="13"/>
      <c r="V591" s="13"/>
    </row>
    <row r="592" spans="2:22" s="144" customFormat="1" ht="17.25" customHeight="1">
      <c r="B592" s="28">
        <v>2026</v>
      </c>
      <c r="C592" s="28">
        <v>5</v>
      </c>
      <c r="D592" s="28" t="s">
        <v>15</v>
      </c>
      <c r="E592" s="28" t="s">
        <v>777</v>
      </c>
      <c r="F592" s="28" t="s">
        <v>110</v>
      </c>
      <c r="G592" s="28">
        <v>4014179501</v>
      </c>
      <c r="H592" s="28" t="s">
        <v>152</v>
      </c>
      <c r="I592" s="28" t="s">
        <v>1434</v>
      </c>
      <c r="J592" s="29" t="s">
        <v>16</v>
      </c>
      <c r="K592" s="29">
        <v>1</v>
      </c>
      <c r="L592" s="29" t="s">
        <v>119</v>
      </c>
      <c r="M592" s="140">
        <v>19374000</v>
      </c>
      <c r="N592" s="29"/>
      <c r="O592" s="29" t="s">
        <v>271</v>
      </c>
      <c r="P592" s="29"/>
      <c r="Q592" s="28" t="s">
        <v>695</v>
      </c>
      <c r="R592" s="28" t="s">
        <v>3613</v>
      </c>
      <c r="S592" s="28" t="s">
        <v>696</v>
      </c>
      <c r="T592" s="28" t="s">
        <v>24</v>
      </c>
      <c r="U592" s="13"/>
      <c r="V592" s="13"/>
    </row>
    <row r="593" spans="2:22" s="144" customFormat="1" ht="17.25" customHeight="1">
      <c r="B593" s="28">
        <v>2026</v>
      </c>
      <c r="C593" s="28">
        <v>5</v>
      </c>
      <c r="D593" s="28" t="s">
        <v>15</v>
      </c>
      <c r="E593" s="28" t="s">
        <v>777</v>
      </c>
      <c r="F593" s="28" t="s">
        <v>110</v>
      </c>
      <c r="G593" s="28">
        <v>4078112292</v>
      </c>
      <c r="H593" s="28" t="s">
        <v>343</v>
      </c>
      <c r="I593" s="28" t="s">
        <v>1435</v>
      </c>
      <c r="J593" s="29" t="s">
        <v>16</v>
      </c>
      <c r="K593" s="29">
        <v>80</v>
      </c>
      <c r="L593" s="29" t="s">
        <v>120</v>
      </c>
      <c r="M593" s="140">
        <v>83600000</v>
      </c>
      <c r="N593" s="29"/>
      <c r="O593" s="29" t="s">
        <v>271</v>
      </c>
      <c r="P593" s="29"/>
      <c r="Q593" s="28" t="s">
        <v>695</v>
      </c>
      <c r="R593" s="28" t="s">
        <v>3613</v>
      </c>
      <c r="S593" s="28" t="s">
        <v>696</v>
      </c>
      <c r="T593" s="28" t="s">
        <v>24</v>
      </c>
      <c r="U593" s="13"/>
      <c r="V593" s="13"/>
    </row>
    <row r="594" spans="2:22" s="144" customFormat="1" ht="17.25" customHeight="1">
      <c r="B594" s="28">
        <v>2026</v>
      </c>
      <c r="C594" s="28">
        <v>5</v>
      </c>
      <c r="D594" s="28" t="s">
        <v>15</v>
      </c>
      <c r="E594" s="28" t="s">
        <v>777</v>
      </c>
      <c r="F594" s="28" t="s">
        <v>110</v>
      </c>
      <c r="G594" s="28">
        <v>4028182115</v>
      </c>
      <c r="H594" s="28" t="s">
        <v>1436</v>
      </c>
      <c r="I594" s="28" t="s">
        <v>1437</v>
      </c>
      <c r="J594" s="29" t="s">
        <v>16</v>
      </c>
      <c r="K594" s="29">
        <v>1</v>
      </c>
      <c r="L594" s="29" t="s">
        <v>131</v>
      </c>
      <c r="M594" s="140">
        <v>968000</v>
      </c>
      <c r="N594" s="29"/>
      <c r="O594" s="29" t="s">
        <v>271</v>
      </c>
      <c r="P594" s="29"/>
      <c r="Q594" s="28" t="s">
        <v>695</v>
      </c>
      <c r="R594" s="28" t="s">
        <v>3613</v>
      </c>
      <c r="S594" s="28" t="s">
        <v>696</v>
      </c>
      <c r="T594" s="28" t="s">
        <v>24</v>
      </c>
      <c r="U594" s="13"/>
      <c r="V594" s="13"/>
    </row>
    <row r="595" spans="2:22" s="123" customFormat="1" ht="17.25" customHeight="1">
      <c r="B595" s="56">
        <v>2026</v>
      </c>
      <c r="C595" s="69">
        <v>4</v>
      </c>
      <c r="D595" s="69" t="s">
        <v>14</v>
      </c>
      <c r="E595" s="69" t="s">
        <v>1297</v>
      </c>
      <c r="F595" s="69" t="s">
        <v>110</v>
      </c>
      <c r="G595" s="69">
        <v>5611210201</v>
      </c>
      <c r="H595" s="69" t="s">
        <v>3705</v>
      </c>
      <c r="I595" s="69" t="s">
        <v>3706</v>
      </c>
      <c r="J595" s="62" t="s">
        <v>17</v>
      </c>
      <c r="K595" s="62">
        <v>52</v>
      </c>
      <c r="L595" s="62" t="s">
        <v>112</v>
      </c>
      <c r="M595" s="150">
        <v>3328000</v>
      </c>
      <c r="N595" s="62"/>
      <c r="O595" s="62" t="s">
        <v>271</v>
      </c>
      <c r="P595" s="62"/>
      <c r="Q595" s="56" t="s">
        <v>194</v>
      </c>
      <c r="R595" s="56" t="s">
        <v>674</v>
      </c>
      <c r="S595" s="56" t="s">
        <v>69</v>
      </c>
      <c r="T595" s="69" t="s">
        <v>24</v>
      </c>
      <c r="U595" s="69"/>
      <c r="V595" s="69"/>
    </row>
    <row r="596" spans="2:22" s="160" customFormat="1" ht="17.25" customHeight="1">
      <c r="B596" s="28">
        <v>2026</v>
      </c>
      <c r="C596" s="28">
        <v>4</v>
      </c>
      <c r="D596" s="28" t="s">
        <v>14</v>
      </c>
      <c r="E596" s="28" t="s">
        <v>1292</v>
      </c>
      <c r="F596" s="28" t="s">
        <v>50</v>
      </c>
      <c r="G596" s="28">
        <v>9921102301</v>
      </c>
      <c r="H596" s="28" t="s">
        <v>1293</v>
      </c>
      <c r="I596" s="28"/>
      <c r="J596" s="30"/>
      <c r="K596" s="42">
        <v>1</v>
      </c>
      <c r="L596" s="30" t="s">
        <v>100</v>
      </c>
      <c r="M596" s="279">
        <v>1201100000</v>
      </c>
      <c r="N596" s="30"/>
      <c r="O596" s="29"/>
      <c r="P596" s="30"/>
      <c r="Q596" s="49" t="s">
        <v>190</v>
      </c>
      <c r="R596" s="28" t="s">
        <v>851</v>
      </c>
      <c r="S596" s="28" t="s">
        <v>354</v>
      </c>
      <c r="T596" s="28" t="s">
        <v>44</v>
      </c>
      <c r="U596" s="28"/>
      <c r="V596" s="28" t="s">
        <v>79</v>
      </c>
    </row>
    <row r="597" spans="2:22" s="160" customFormat="1" ht="17.25" customHeight="1">
      <c r="B597" s="11">
        <v>2026</v>
      </c>
      <c r="C597" s="28">
        <v>4</v>
      </c>
      <c r="D597" s="28" t="s">
        <v>14</v>
      </c>
      <c r="E597" s="28" t="s">
        <v>3707</v>
      </c>
      <c r="F597" s="28" t="s">
        <v>50</v>
      </c>
      <c r="G597" s="28">
        <v>3912118901</v>
      </c>
      <c r="H597" s="28" t="s">
        <v>3456</v>
      </c>
      <c r="I597" s="28"/>
      <c r="J597" s="29"/>
      <c r="K597" s="29">
        <v>1</v>
      </c>
      <c r="L597" s="29" t="s">
        <v>1758</v>
      </c>
      <c r="M597" s="140">
        <v>113894000</v>
      </c>
      <c r="N597" s="29"/>
      <c r="O597" s="29"/>
      <c r="P597" s="29"/>
      <c r="Q597" s="66" t="s">
        <v>3629</v>
      </c>
      <c r="R597" s="66" t="s">
        <v>3708</v>
      </c>
      <c r="S597" s="66" t="s">
        <v>3709</v>
      </c>
      <c r="T597" s="28" t="s">
        <v>24</v>
      </c>
      <c r="U597" s="28"/>
      <c r="V597" s="28"/>
    </row>
    <row r="598" spans="2:22" s="160" customFormat="1" ht="17.25" customHeight="1">
      <c r="B598" s="11">
        <v>2026</v>
      </c>
      <c r="C598" s="28">
        <v>4</v>
      </c>
      <c r="D598" s="28" t="s">
        <v>14</v>
      </c>
      <c r="E598" s="28" t="s">
        <v>3710</v>
      </c>
      <c r="F598" s="28" t="s">
        <v>50</v>
      </c>
      <c r="G598" s="28">
        <v>3912118901</v>
      </c>
      <c r="H598" s="28" t="s">
        <v>3456</v>
      </c>
      <c r="I598" s="28"/>
      <c r="J598" s="30"/>
      <c r="K598" s="30">
        <v>1</v>
      </c>
      <c r="L598" s="30" t="s">
        <v>1758</v>
      </c>
      <c r="M598" s="279">
        <v>59350000</v>
      </c>
      <c r="N598" s="30"/>
      <c r="O598" s="30"/>
      <c r="P598" s="30"/>
      <c r="Q598" s="49" t="s">
        <v>3629</v>
      </c>
      <c r="R598" s="28" t="s">
        <v>3708</v>
      </c>
      <c r="S598" s="28" t="s">
        <v>3709</v>
      </c>
      <c r="T598" s="28" t="s">
        <v>24</v>
      </c>
      <c r="U598" s="28"/>
      <c r="V598" s="28"/>
    </row>
    <row r="599" spans="2:22" s="160" customFormat="1" ht="17.25" customHeight="1">
      <c r="B599" s="11">
        <v>2026</v>
      </c>
      <c r="C599" s="28">
        <v>4</v>
      </c>
      <c r="D599" s="28" t="s">
        <v>14</v>
      </c>
      <c r="E599" s="28" t="s">
        <v>3711</v>
      </c>
      <c r="F599" s="28" t="s">
        <v>50</v>
      </c>
      <c r="G599" s="28">
        <v>4014178201</v>
      </c>
      <c r="H599" s="28" t="s">
        <v>3712</v>
      </c>
      <c r="I599" s="28" t="s">
        <v>3713</v>
      </c>
      <c r="J599" s="30"/>
      <c r="K599" s="30">
        <v>143</v>
      </c>
      <c r="L599" s="30" t="s">
        <v>1806</v>
      </c>
      <c r="M599" s="279">
        <v>40840800</v>
      </c>
      <c r="N599" s="30"/>
      <c r="O599" s="30" t="s">
        <v>1912</v>
      </c>
      <c r="P599" s="30"/>
      <c r="Q599" s="49" t="s">
        <v>3629</v>
      </c>
      <c r="R599" s="28" t="s">
        <v>3714</v>
      </c>
      <c r="S599" s="28" t="s">
        <v>3715</v>
      </c>
      <c r="T599" s="28" t="s">
        <v>24</v>
      </c>
      <c r="U599" s="28"/>
      <c r="V599" s="28" t="s">
        <v>63</v>
      </c>
    </row>
    <row r="600" spans="2:22" s="162" customFormat="1" ht="17.25" customHeight="1">
      <c r="B600" s="129">
        <v>2026</v>
      </c>
      <c r="C600" s="147">
        <v>6</v>
      </c>
      <c r="D600" s="147" t="s">
        <v>14</v>
      </c>
      <c r="E600" s="147" t="s">
        <v>3716</v>
      </c>
      <c r="F600" s="147" t="s">
        <v>110</v>
      </c>
      <c r="G600" s="147">
        <v>3011150501</v>
      </c>
      <c r="H600" s="147" t="s">
        <v>1796</v>
      </c>
      <c r="I600" s="147" t="s">
        <v>2713</v>
      </c>
      <c r="J600" s="163" t="s">
        <v>1798</v>
      </c>
      <c r="K600" s="163">
        <v>2500</v>
      </c>
      <c r="L600" s="164" t="s">
        <v>1799</v>
      </c>
      <c r="M600" s="285">
        <v>273125000</v>
      </c>
      <c r="N600" s="164" t="s">
        <v>1965</v>
      </c>
      <c r="O600" s="163"/>
      <c r="P600" s="163"/>
      <c r="Q600" s="129" t="s">
        <v>3717</v>
      </c>
      <c r="R600" s="129" t="s">
        <v>3718</v>
      </c>
      <c r="S600" s="129" t="s">
        <v>3719</v>
      </c>
      <c r="T600" s="147" t="s">
        <v>24</v>
      </c>
      <c r="U600" s="147"/>
      <c r="V600" s="147"/>
    </row>
    <row r="601" spans="2:22" s="160" customFormat="1" ht="17.25" customHeight="1">
      <c r="B601" s="11">
        <v>2026</v>
      </c>
      <c r="C601" s="28">
        <v>4</v>
      </c>
      <c r="D601" s="28" t="s">
        <v>14</v>
      </c>
      <c r="E601" s="28" t="s">
        <v>1294</v>
      </c>
      <c r="F601" s="28" t="s">
        <v>110</v>
      </c>
      <c r="G601" s="28">
        <v>3011150501</v>
      </c>
      <c r="H601" s="28" t="s">
        <v>102</v>
      </c>
      <c r="I601" s="28" t="s">
        <v>246</v>
      </c>
      <c r="J601" s="30" t="s">
        <v>1295</v>
      </c>
      <c r="K601" s="30">
        <v>410</v>
      </c>
      <c r="L601" s="30" t="s">
        <v>103</v>
      </c>
      <c r="M601" s="279">
        <v>78231000</v>
      </c>
      <c r="N601" s="30"/>
      <c r="O601" s="30" t="s">
        <v>271</v>
      </c>
      <c r="P601" s="30"/>
      <c r="Q601" s="66" t="s">
        <v>192</v>
      </c>
      <c r="R601" s="66" t="s">
        <v>3720</v>
      </c>
      <c r="S601" s="66" t="s">
        <v>535</v>
      </c>
      <c r="T601" s="28" t="s">
        <v>24</v>
      </c>
      <c r="U601" s="28"/>
      <c r="V601" s="28"/>
    </row>
    <row r="602" spans="2:22" s="160" customFormat="1" ht="17.25" customHeight="1">
      <c r="B602" s="11">
        <v>2026</v>
      </c>
      <c r="C602" s="28">
        <v>4</v>
      </c>
      <c r="D602" s="28" t="s">
        <v>14</v>
      </c>
      <c r="E602" s="28" t="s">
        <v>1474</v>
      </c>
      <c r="F602" s="28" t="s">
        <v>110</v>
      </c>
      <c r="G602" s="28">
        <v>3011150501</v>
      </c>
      <c r="H602" s="28" t="s">
        <v>102</v>
      </c>
      <c r="I602" s="28" t="s">
        <v>231</v>
      </c>
      <c r="J602" s="30" t="s">
        <v>16</v>
      </c>
      <c r="K602" s="30">
        <v>205</v>
      </c>
      <c r="L602" s="30" t="s">
        <v>103</v>
      </c>
      <c r="M602" s="279">
        <v>22849300</v>
      </c>
      <c r="N602" s="30"/>
      <c r="O602" s="30" t="s">
        <v>271</v>
      </c>
      <c r="P602" s="30"/>
      <c r="Q602" s="66" t="s">
        <v>192</v>
      </c>
      <c r="R602" s="66" t="s">
        <v>3720</v>
      </c>
      <c r="S602" s="66" t="s">
        <v>535</v>
      </c>
      <c r="T602" s="28" t="s">
        <v>24</v>
      </c>
      <c r="U602" s="28"/>
      <c r="V602" s="28"/>
    </row>
    <row r="603" spans="2:22" s="160" customFormat="1" ht="17.25" customHeight="1">
      <c r="B603" s="11">
        <v>2026</v>
      </c>
      <c r="C603" s="28">
        <v>4</v>
      </c>
      <c r="D603" s="28" t="s">
        <v>14</v>
      </c>
      <c r="E603" s="28" t="s">
        <v>3721</v>
      </c>
      <c r="F603" s="28" t="s">
        <v>110</v>
      </c>
      <c r="G603" s="28">
        <v>3010170401</v>
      </c>
      <c r="H603" s="28" t="s">
        <v>3722</v>
      </c>
      <c r="I603" s="28" t="s">
        <v>3723</v>
      </c>
      <c r="J603" s="29" t="s">
        <v>16</v>
      </c>
      <c r="K603" s="29">
        <v>14</v>
      </c>
      <c r="L603" s="29" t="s">
        <v>272</v>
      </c>
      <c r="M603" s="140">
        <v>17209000</v>
      </c>
      <c r="N603" s="29"/>
      <c r="O603" s="29" t="s">
        <v>271</v>
      </c>
      <c r="P603" s="29"/>
      <c r="Q603" s="66" t="s">
        <v>192</v>
      </c>
      <c r="R603" s="66" t="s">
        <v>3720</v>
      </c>
      <c r="S603" s="66" t="s">
        <v>535</v>
      </c>
      <c r="T603" s="28" t="s">
        <v>24</v>
      </c>
      <c r="U603" s="28"/>
      <c r="V603" s="28"/>
    </row>
    <row r="604" spans="2:22" s="160" customFormat="1" ht="17.25" customHeight="1">
      <c r="B604" s="11">
        <v>2026</v>
      </c>
      <c r="C604" s="28">
        <v>5</v>
      </c>
      <c r="D604" s="28" t="s">
        <v>14</v>
      </c>
      <c r="E604" s="28" t="s">
        <v>3724</v>
      </c>
      <c r="F604" s="28" t="s">
        <v>110</v>
      </c>
      <c r="G604" s="28">
        <v>3012170301</v>
      </c>
      <c r="H604" s="28" t="s">
        <v>3725</v>
      </c>
      <c r="I604" s="28" t="s">
        <v>3726</v>
      </c>
      <c r="J604" s="30" t="s">
        <v>16</v>
      </c>
      <c r="K604" s="30">
        <v>15</v>
      </c>
      <c r="L604" s="30" t="s">
        <v>273</v>
      </c>
      <c r="M604" s="279">
        <v>2358000</v>
      </c>
      <c r="N604" s="30"/>
      <c r="O604" s="30" t="s">
        <v>271</v>
      </c>
      <c r="P604" s="30"/>
      <c r="Q604" s="49" t="s">
        <v>192</v>
      </c>
      <c r="R604" s="28" t="s">
        <v>3720</v>
      </c>
      <c r="S604" s="28" t="s">
        <v>535</v>
      </c>
      <c r="T604" s="28" t="s">
        <v>24</v>
      </c>
      <c r="U604" s="28"/>
      <c r="V604" s="28"/>
    </row>
    <row r="605" spans="2:22" s="160" customFormat="1" ht="17.25" customHeight="1">
      <c r="B605" s="11">
        <v>2026</v>
      </c>
      <c r="C605" s="28">
        <v>5</v>
      </c>
      <c r="D605" s="28" t="s">
        <v>14</v>
      </c>
      <c r="E605" s="28" t="s">
        <v>3727</v>
      </c>
      <c r="F605" s="28" t="s">
        <v>110</v>
      </c>
      <c r="G605" s="28">
        <v>3015200101</v>
      </c>
      <c r="H605" s="28" t="s">
        <v>134</v>
      </c>
      <c r="I605" s="28" t="s">
        <v>3728</v>
      </c>
      <c r="J605" s="30" t="s">
        <v>16</v>
      </c>
      <c r="K605" s="30">
        <v>13</v>
      </c>
      <c r="L605" s="30" t="s">
        <v>120</v>
      </c>
      <c r="M605" s="279">
        <v>5460000</v>
      </c>
      <c r="N605" s="30"/>
      <c r="O605" s="30" t="s">
        <v>271</v>
      </c>
      <c r="P605" s="30"/>
      <c r="Q605" s="49" t="s">
        <v>192</v>
      </c>
      <c r="R605" s="28" t="s">
        <v>3720</v>
      </c>
      <c r="S605" s="28" t="s">
        <v>535</v>
      </c>
      <c r="T605" s="28" t="s">
        <v>24</v>
      </c>
      <c r="U605" s="28"/>
      <c r="V605" s="28"/>
    </row>
    <row r="606" spans="2:22" s="160" customFormat="1" ht="17.25" customHeight="1">
      <c r="B606" s="28">
        <v>2026</v>
      </c>
      <c r="C606" s="28">
        <v>4</v>
      </c>
      <c r="D606" s="28" t="s">
        <v>14</v>
      </c>
      <c r="E606" s="28" t="s">
        <v>852</v>
      </c>
      <c r="F606" s="28" t="s">
        <v>110</v>
      </c>
      <c r="G606" s="28">
        <v>3013150201</v>
      </c>
      <c r="H606" s="28" t="s">
        <v>727</v>
      </c>
      <c r="I606" s="28" t="s">
        <v>727</v>
      </c>
      <c r="J606" s="29" t="s">
        <v>16</v>
      </c>
      <c r="K606" s="29">
        <v>2254</v>
      </c>
      <c r="L606" s="29" t="s">
        <v>121</v>
      </c>
      <c r="M606" s="140">
        <v>72162000</v>
      </c>
      <c r="N606" s="29"/>
      <c r="O606" s="29" t="s">
        <v>271</v>
      </c>
      <c r="P606" s="29"/>
      <c r="Q606" s="31" t="s">
        <v>192</v>
      </c>
      <c r="R606" s="31" t="s">
        <v>534</v>
      </c>
      <c r="S606" s="31" t="s">
        <v>452</v>
      </c>
      <c r="T606" s="31" t="s">
        <v>24</v>
      </c>
      <c r="U606" s="28"/>
      <c r="V606" s="13"/>
    </row>
    <row r="607" spans="2:22" s="160" customFormat="1" ht="17.25" customHeight="1">
      <c r="B607" s="11">
        <v>2026</v>
      </c>
      <c r="C607" s="13">
        <v>4</v>
      </c>
      <c r="D607" s="13" t="s">
        <v>14</v>
      </c>
      <c r="E607" s="28" t="s">
        <v>3651</v>
      </c>
      <c r="F607" s="28" t="s">
        <v>110</v>
      </c>
      <c r="G607" s="13">
        <v>3010161901</v>
      </c>
      <c r="H607" s="13" t="s">
        <v>1984</v>
      </c>
      <c r="I607" s="165" t="s">
        <v>3729</v>
      </c>
      <c r="J607" s="130" t="s">
        <v>1926</v>
      </c>
      <c r="K607" s="152">
        <v>23.488</v>
      </c>
      <c r="L607" s="130" t="s">
        <v>109</v>
      </c>
      <c r="M607" s="284">
        <v>19504200</v>
      </c>
      <c r="N607" s="130"/>
      <c r="O607" s="130" t="s">
        <v>1912</v>
      </c>
      <c r="P607" s="130"/>
      <c r="Q607" s="11" t="s">
        <v>3639</v>
      </c>
      <c r="R607" s="11" t="s">
        <v>454</v>
      </c>
      <c r="S607" s="11" t="s">
        <v>578</v>
      </c>
      <c r="T607" s="13" t="s">
        <v>24</v>
      </c>
      <c r="U607" s="13"/>
      <c r="V607" s="13"/>
    </row>
    <row r="608" spans="2:22" s="160" customFormat="1" ht="17.25" customHeight="1">
      <c r="B608" s="11">
        <v>2026</v>
      </c>
      <c r="C608" s="13">
        <v>4</v>
      </c>
      <c r="D608" s="13" t="s">
        <v>14</v>
      </c>
      <c r="E608" s="28" t="s">
        <v>3651</v>
      </c>
      <c r="F608" s="28" t="s">
        <v>110</v>
      </c>
      <c r="G608" s="13">
        <v>3010161901</v>
      </c>
      <c r="H608" s="13" t="s">
        <v>1984</v>
      </c>
      <c r="I608" s="166" t="s">
        <v>3730</v>
      </c>
      <c r="J608" s="130" t="s">
        <v>1926</v>
      </c>
      <c r="K608" s="152">
        <v>4.9489999999999998</v>
      </c>
      <c r="L608" s="130" t="s">
        <v>109</v>
      </c>
      <c r="M608" s="284">
        <v>4072037</v>
      </c>
      <c r="N608" s="130"/>
      <c r="O608" s="130" t="s">
        <v>1912</v>
      </c>
      <c r="P608" s="130"/>
      <c r="Q608" s="11" t="s">
        <v>3639</v>
      </c>
      <c r="R608" s="11" t="s">
        <v>454</v>
      </c>
      <c r="S608" s="11" t="s">
        <v>578</v>
      </c>
      <c r="T608" s="13" t="s">
        <v>24</v>
      </c>
      <c r="U608" s="13"/>
      <c r="V608" s="13"/>
    </row>
    <row r="609" spans="2:22" s="160" customFormat="1" ht="17.25" customHeight="1">
      <c r="B609" s="11">
        <v>2026</v>
      </c>
      <c r="C609" s="13">
        <v>4</v>
      </c>
      <c r="D609" s="13" t="s">
        <v>14</v>
      </c>
      <c r="E609" s="28" t="s">
        <v>3651</v>
      </c>
      <c r="F609" s="28" t="s">
        <v>110</v>
      </c>
      <c r="G609" s="13">
        <v>3010161901</v>
      </c>
      <c r="H609" s="13" t="s">
        <v>1984</v>
      </c>
      <c r="I609" s="166" t="s">
        <v>3731</v>
      </c>
      <c r="J609" s="130" t="s">
        <v>1926</v>
      </c>
      <c r="K609" s="152">
        <v>6.843</v>
      </c>
      <c r="L609" s="130" t="s">
        <v>109</v>
      </c>
      <c r="M609" s="284">
        <v>5630420</v>
      </c>
      <c r="N609" s="130"/>
      <c r="O609" s="130" t="s">
        <v>1912</v>
      </c>
      <c r="P609" s="130"/>
      <c r="Q609" s="11" t="s">
        <v>3639</v>
      </c>
      <c r="R609" s="11" t="s">
        <v>454</v>
      </c>
      <c r="S609" s="11" t="s">
        <v>578</v>
      </c>
      <c r="T609" s="13" t="s">
        <v>24</v>
      </c>
      <c r="U609" s="13"/>
      <c r="V609" s="13"/>
    </row>
    <row r="610" spans="2:22" s="160" customFormat="1" ht="17.25" customHeight="1">
      <c r="B610" s="11">
        <v>2026</v>
      </c>
      <c r="C610" s="13">
        <v>4</v>
      </c>
      <c r="D610" s="13" t="s">
        <v>14</v>
      </c>
      <c r="E610" s="28" t="s">
        <v>3651</v>
      </c>
      <c r="F610" s="28" t="s">
        <v>110</v>
      </c>
      <c r="G610" s="13">
        <v>3010161901</v>
      </c>
      <c r="H610" s="13" t="s">
        <v>1984</v>
      </c>
      <c r="I610" s="166" t="s">
        <v>3732</v>
      </c>
      <c r="J610" s="130" t="s">
        <v>1926</v>
      </c>
      <c r="K610" s="152">
        <v>16.997</v>
      </c>
      <c r="L610" s="130" t="s">
        <v>109</v>
      </c>
      <c r="M610" s="284">
        <v>13985131</v>
      </c>
      <c r="N610" s="130"/>
      <c r="O610" s="130" t="s">
        <v>1912</v>
      </c>
      <c r="P610" s="130"/>
      <c r="Q610" s="11" t="s">
        <v>3639</v>
      </c>
      <c r="R610" s="11" t="s">
        <v>454</v>
      </c>
      <c r="S610" s="11" t="s">
        <v>578</v>
      </c>
      <c r="T610" s="13" t="s">
        <v>24</v>
      </c>
      <c r="U610" s="13"/>
      <c r="V610" s="13"/>
    </row>
    <row r="611" spans="2:22" s="160" customFormat="1" ht="17.25" customHeight="1">
      <c r="B611" s="11">
        <v>2026</v>
      </c>
      <c r="C611" s="13">
        <v>4</v>
      </c>
      <c r="D611" s="13" t="s">
        <v>14</v>
      </c>
      <c r="E611" s="28" t="s">
        <v>3651</v>
      </c>
      <c r="F611" s="28" t="s">
        <v>110</v>
      </c>
      <c r="G611" s="13">
        <v>3010161901</v>
      </c>
      <c r="H611" s="13" t="s">
        <v>1984</v>
      </c>
      <c r="I611" s="166" t="s">
        <v>3733</v>
      </c>
      <c r="J611" s="130" t="s">
        <v>1926</v>
      </c>
      <c r="K611" s="152">
        <v>24.059000000000001</v>
      </c>
      <c r="L611" s="130" t="s">
        <v>109</v>
      </c>
      <c r="M611" s="284">
        <v>19795745</v>
      </c>
      <c r="N611" s="130"/>
      <c r="O611" s="130" t="s">
        <v>1912</v>
      </c>
      <c r="P611" s="130"/>
      <c r="Q611" s="11" t="s">
        <v>3639</v>
      </c>
      <c r="R611" s="11" t="s">
        <v>454</v>
      </c>
      <c r="S611" s="11" t="s">
        <v>578</v>
      </c>
      <c r="T611" s="13" t="s">
        <v>24</v>
      </c>
      <c r="U611" s="13"/>
      <c r="V611" s="13"/>
    </row>
    <row r="612" spans="2:22" s="160" customFormat="1" ht="17.25" customHeight="1">
      <c r="B612" s="11">
        <v>2026</v>
      </c>
      <c r="C612" s="13">
        <v>4</v>
      </c>
      <c r="D612" s="13" t="s">
        <v>14</v>
      </c>
      <c r="E612" s="28" t="s">
        <v>3651</v>
      </c>
      <c r="F612" s="28" t="s">
        <v>110</v>
      </c>
      <c r="G612" s="13">
        <v>3011150501</v>
      </c>
      <c r="H612" s="166" t="s">
        <v>1796</v>
      </c>
      <c r="I612" s="166" t="s">
        <v>3734</v>
      </c>
      <c r="J612" s="130" t="s">
        <v>1926</v>
      </c>
      <c r="K612" s="152">
        <v>21</v>
      </c>
      <c r="L612" s="130" t="s">
        <v>286</v>
      </c>
      <c r="M612" s="284">
        <v>2128980</v>
      </c>
      <c r="N612" s="130"/>
      <c r="O612" s="130" t="s">
        <v>1912</v>
      </c>
      <c r="P612" s="130"/>
      <c r="Q612" s="11" t="s">
        <v>3639</v>
      </c>
      <c r="R612" s="11" t="s">
        <v>454</v>
      </c>
      <c r="S612" s="11" t="s">
        <v>578</v>
      </c>
      <c r="T612" s="13" t="s">
        <v>24</v>
      </c>
      <c r="U612" s="13"/>
      <c r="V612" s="13"/>
    </row>
    <row r="613" spans="2:22" s="160" customFormat="1" ht="17.25" customHeight="1">
      <c r="B613" s="11">
        <v>2026</v>
      </c>
      <c r="C613" s="13">
        <v>4</v>
      </c>
      <c r="D613" s="13" t="s">
        <v>14</v>
      </c>
      <c r="E613" s="28" t="s">
        <v>3651</v>
      </c>
      <c r="F613" s="28" t="s">
        <v>110</v>
      </c>
      <c r="G613" s="13">
        <v>3011150501</v>
      </c>
      <c r="H613" s="166" t="s">
        <v>1796</v>
      </c>
      <c r="I613" s="166" t="s">
        <v>3735</v>
      </c>
      <c r="J613" s="130" t="s">
        <v>1926</v>
      </c>
      <c r="K613" s="152">
        <v>7</v>
      </c>
      <c r="L613" s="130" t="s">
        <v>286</v>
      </c>
      <c r="M613" s="284">
        <v>747250</v>
      </c>
      <c r="N613" s="130"/>
      <c r="O613" s="130" t="s">
        <v>1912</v>
      </c>
      <c r="P613" s="130"/>
      <c r="Q613" s="11" t="s">
        <v>3639</v>
      </c>
      <c r="R613" s="11" t="s">
        <v>454</v>
      </c>
      <c r="S613" s="11" t="s">
        <v>578</v>
      </c>
      <c r="T613" s="13" t="s">
        <v>24</v>
      </c>
      <c r="U613" s="13"/>
      <c r="V613" s="13"/>
    </row>
    <row r="614" spans="2:22" s="160" customFormat="1" ht="17.25" customHeight="1">
      <c r="B614" s="11">
        <v>2026</v>
      </c>
      <c r="C614" s="13">
        <v>4</v>
      </c>
      <c r="D614" s="13" t="s">
        <v>14</v>
      </c>
      <c r="E614" s="28" t="s">
        <v>3651</v>
      </c>
      <c r="F614" s="28" t="s">
        <v>110</v>
      </c>
      <c r="G614" s="13">
        <v>3011150501</v>
      </c>
      <c r="H614" s="166" t="s">
        <v>1796</v>
      </c>
      <c r="I614" s="166" t="s">
        <v>3736</v>
      </c>
      <c r="J614" s="130" t="s">
        <v>1926</v>
      </c>
      <c r="K614" s="152">
        <v>628</v>
      </c>
      <c r="L614" s="130" t="s">
        <v>286</v>
      </c>
      <c r="M614" s="284">
        <v>76597160</v>
      </c>
      <c r="N614" s="130"/>
      <c r="O614" s="130" t="s">
        <v>1912</v>
      </c>
      <c r="P614" s="130"/>
      <c r="Q614" s="11" t="s">
        <v>3639</v>
      </c>
      <c r="R614" s="11" t="s">
        <v>454</v>
      </c>
      <c r="S614" s="11" t="s">
        <v>578</v>
      </c>
      <c r="T614" s="13" t="s">
        <v>24</v>
      </c>
      <c r="U614" s="13"/>
      <c r="V614" s="13"/>
    </row>
    <row r="615" spans="2:22" s="160" customFormat="1" ht="17.25" customHeight="1">
      <c r="B615" s="11">
        <v>2026</v>
      </c>
      <c r="C615" s="13">
        <v>4</v>
      </c>
      <c r="D615" s="13" t="s">
        <v>14</v>
      </c>
      <c r="E615" s="28" t="s">
        <v>3651</v>
      </c>
      <c r="F615" s="28" t="s">
        <v>110</v>
      </c>
      <c r="G615" s="13">
        <v>3014150301</v>
      </c>
      <c r="H615" s="13" t="s">
        <v>3737</v>
      </c>
      <c r="I615" s="13" t="s">
        <v>3738</v>
      </c>
      <c r="J615" s="130" t="s">
        <v>1926</v>
      </c>
      <c r="K615" s="152">
        <v>675.2</v>
      </c>
      <c r="L615" s="130" t="s">
        <v>277</v>
      </c>
      <c r="M615" s="284">
        <v>21066240</v>
      </c>
      <c r="N615" s="130"/>
      <c r="O615" s="130" t="s">
        <v>1912</v>
      </c>
      <c r="P615" s="130"/>
      <c r="Q615" s="11" t="s">
        <v>3639</v>
      </c>
      <c r="R615" s="11" t="s">
        <v>454</v>
      </c>
      <c r="S615" s="11" t="s">
        <v>578</v>
      </c>
      <c r="T615" s="13" t="s">
        <v>24</v>
      </c>
      <c r="U615" s="13"/>
      <c r="V615" s="13"/>
    </row>
    <row r="616" spans="2:22" s="160" customFormat="1" ht="17.25" customHeight="1">
      <c r="B616" s="11">
        <v>2026</v>
      </c>
      <c r="C616" s="13">
        <v>4</v>
      </c>
      <c r="D616" s="13" t="s">
        <v>14</v>
      </c>
      <c r="E616" s="28" t="s">
        <v>3651</v>
      </c>
      <c r="F616" s="28" t="s">
        <v>110</v>
      </c>
      <c r="G616" s="28">
        <v>3014150301</v>
      </c>
      <c r="H616" s="28" t="s">
        <v>3737</v>
      </c>
      <c r="I616" s="28" t="s">
        <v>3739</v>
      </c>
      <c r="J616" s="130" t="s">
        <v>1926</v>
      </c>
      <c r="K616" s="153">
        <v>57</v>
      </c>
      <c r="L616" s="30" t="s">
        <v>277</v>
      </c>
      <c r="M616" s="279">
        <v>2707500</v>
      </c>
      <c r="N616" s="30"/>
      <c r="O616" s="130" t="s">
        <v>1912</v>
      </c>
      <c r="P616" s="30"/>
      <c r="Q616" s="11" t="s">
        <v>3639</v>
      </c>
      <c r="R616" s="11" t="s">
        <v>454</v>
      </c>
      <c r="S616" s="11" t="s">
        <v>578</v>
      </c>
      <c r="T616" s="13" t="s">
        <v>24</v>
      </c>
      <c r="U616" s="28"/>
      <c r="V616" s="28"/>
    </row>
    <row r="617" spans="2:22" s="160" customFormat="1" ht="17.25" customHeight="1">
      <c r="B617" s="11">
        <v>2026</v>
      </c>
      <c r="C617" s="13">
        <v>4</v>
      </c>
      <c r="D617" s="13" t="s">
        <v>14</v>
      </c>
      <c r="E617" s="28" t="s">
        <v>3651</v>
      </c>
      <c r="F617" s="28" t="s">
        <v>110</v>
      </c>
      <c r="G617" s="28">
        <v>3016159801</v>
      </c>
      <c r="H617" s="28" t="s">
        <v>3740</v>
      </c>
      <c r="I617" s="28" t="s">
        <v>3741</v>
      </c>
      <c r="J617" s="130" t="s">
        <v>1926</v>
      </c>
      <c r="K617" s="30">
        <v>107.8</v>
      </c>
      <c r="L617" s="30" t="s">
        <v>277</v>
      </c>
      <c r="M617" s="279">
        <v>11858000</v>
      </c>
      <c r="N617" s="30"/>
      <c r="O617" s="130" t="s">
        <v>1912</v>
      </c>
      <c r="P617" s="30"/>
      <c r="Q617" s="11" t="s">
        <v>3639</v>
      </c>
      <c r="R617" s="11" t="s">
        <v>454</v>
      </c>
      <c r="S617" s="11" t="s">
        <v>578</v>
      </c>
      <c r="T617" s="13" t="s">
        <v>24</v>
      </c>
      <c r="U617" s="28"/>
      <c r="V617" s="28"/>
    </row>
    <row r="618" spans="2:22" s="160" customFormat="1" ht="17.25" customHeight="1">
      <c r="B618" s="11">
        <v>2026</v>
      </c>
      <c r="C618" s="13">
        <v>4</v>
      </c>
      <c r="D618" s="13" t="s">
        <v>14</v>
      </c>
      <c r="E618" s="28" t="s">
        <v>3651</v>
      </c>
      <c r="F618" s="28" t="s">
        <v>110</v>
      </c>
      <c r="G618" s="28">
        <v>3015180209</v>
      </c>
      <c r="H618" s="28" t="s">
        <v>3742</v>
      </c>
      <c r="I618" s="28" t="s">
        <v>3743</v>
      </c>
      <c r="J618" s="130" t="s">
        <v>1926</v>
      </c>
      <c r="K618" s="29">
        <v>393</v>
      </c>
      <c r="L618" s="29" t="s">
        <v>277</v>
      </c>
      <c r="M618" s="140">
        <v>25152000</v>
      </c>
      <c r="N618" s="29"/>
      <c r="O618" s="130" t="s">
        <v>1912</v>
      </c>
      <c r="P618" s="29"/>
      <c r="Q618" s="11" t="s">
        <v>3639</v>
      </c>
      <c r="R618" s="11" t="s">
        <v>454</v>
      </c>
      <c r="S618" s="11" t="s">
        <v>578</v>
      </c>
      <c r="T618" s="13" t="s">
        <v>24</v>
      </c>
      <c r="U618" s="28"/>
      <c r="V618" s="28"/>
    </row>
    <row r="619" spans="2:22" s="160" customFormat="1" ht="17.25" customHeight="1">
      <c r="B619" s="11">
        <v>2026</v>
      </c>
      <c r="C619" s="13">
        <v>6</v>
      </c>
      <c r="D619" s="13" t="s">
        <v>15</v>
      </c>
      <c r="E619" s="13" t="s">
        <v>879</v>
      </c>
      <c r="F619" s="13" t="s">
        <v>50</v>
      </c>
      <c r="G619" s="13">
        <v>4015151301</v>
      </c>
      <c r="H619" s="13" t="s">
        <v>111</v>
      </c>
      <c r="I619" s="13" t="s">
        <v>880</v>
      </c>
      <c r="J619" s="130" t="s">
        <v>1811</v>
      </c>
      <c r="K619" s="130">
        <v>4</v>
      </c>
      <c r="L619" s="130" t="s">
        <v>106</v>
      </c>
      <c r="M619" s="284">
        <v>781000000</v>
      </c>
      <c r="N619" s="130"/>
      <c r="O619" s="130"/>
      <c r="P619" s="130"/>
      <c r="Q619" s="11" t="s">
        <v>92</v>
      </c>
      <c r="R619" s="11" t="s">
        <v>877</v>
      </c>
      <c r="S619" s="11" t="s">
        <v>878</v>
      </c>
      <c r="T619" s="13" t="s">
        <v>44</v>
      </c>
      <c r="U619" s="13"/>
      <c r="V619" s="13"/>
    </row>
    <row r="620" spans="2:22" s="160" customFormat="1" ht="17.25" customHeight="1">
      <c r="B620" s="11">
        <v>2026</v>
      </c>
      <c r="C620" s="13">
        <v>6</v>
      </c>
      <c r="D620" s="13" t="s">
        <v>15</v>
      </c>
      <c r="E620" s="13" t="s">
        <v>881</v>
      </c>
      <c r="F620" s="13" t="s">
        <v>110</v>
      </c>
      <c r="G620" s="13">
        <v>4710998001</v>
      </c>
      <c r="H620" s="13" t="s">
        <v>104</v>
      </c>
      <c r="I620" s="13" t="s">
        <v>882</v>
      </c>
      <c r="J620" s="130" t="s">
        <v>1811</v>
      </c>
      <c r="K620" s="130">
        <v>4</v>
      </c>
      <c r="L620" s="130" t="s">
        <v>106</v>
      </c>
      <c r="M620" s="284">
        <v>968472000</v>
      </c>
      <c r="N620" s="130" t="s">
        <v>1912</v>
      </c>
      <c r="O620" s="130"/>
      <c r="P620" s="130"/>
      <c r="Q620" s="11" t="s">
        <v>92</v>
      </c>
      <c r="R620" s="11" t="s">
        <v>877</v>
      </c>
      <c r="S620" s="11" t="s">
        <v>878</v>
      </c>
      <c r="T620" s="13" t="s">
        <v>24</v>
      </c>
      <c r="U620" s="13"/>
      <c r="V620" s="13"/>
    </row>
    <row r="621" spans="2:22" s="160" customFormat="1" ht="17.25" customHeight="1">
      <c r="B621" s="11">
        <v>2026</v>
      </c>
      <c r="C621" s="13">
        <v>4</v>
      </c>
      <c r="D621" s="13" t="s">
        <v>14</v>
      </c>
      <c r="E621" s="13" t="s">
        <v>1384</v>
      </c>
      <c r="F621" s="13" t="s">
        <v>51</v>
      </c>
      <c r="G621" s="13">
        <v>4014179501</v>
      </c>
      <c r="H621" s="13" t="s">
        <v>3071</v>
      </c>
      <c r="I621" s="13" t="s">
        <v>3744</v>
      </c>
      <c r="J621" s="130" t="s">
        <v>152</v>
      </c>
      <c r="K621" s="130">
        <v>16</v>
      </c>
      <c r="L621" s="130" t="s">
        <v>112</v>
      </c>
      <c r="M621" s="284">
        <v>150000000</v>
      </c>
      <c r="N621" s="130"/>
      <c r="O621" s="130" t="s">
        <v>3745</v>
      </c>
      <c r="P621" s="130"/>
      <c r="Q621" s="11" t="s">
        <v>3702</v>
      </c>
      <c r="R621" s="11" t="s">
        <v>3703</v>
      </c>
      <c r="S621" s="11" t="s">
        <v>3704</v>
      </c>
      <c r="T621" s="11" t="s">
        <v>24</v>
      </c>
      <c r="U621" s="13"/>
      <c r="V621" s="13"/>
    </row>
    <row r="622" spans="2:22" s="160" customFormat="1" ht="17.25" customHeight="1">
      <c r="B622" s="11">
        <v>2026</v>
      </c>
      <c r="C622" s="28">
        <v>4</v>
      </c>
      <c r="D622" s="28" t="s">
        <v>14</v>
      </c>
      <c r="E622" s="28" t="s">
        <v>3746</v>
      </c>
      <c r="F622" s="28" t="s">
        <v>110</v>
      </c>
      <c r="G622" s="28">
        <v>3015200102</v>
      </c>
      <c r="H622" s="28" t="s">
        <v>729</v>
      </c>
      <c r="I622" s="13" t="s">
        <v>3747</v>
      </c>
      <c r="J622" s="30" t="s">
        <v>775</v>
      </c>
      <c r="K622" s="30">
        <v>267</v>
      </c>
      <c r="L622" s="30" t="s">
        <v>120</v>
      </c>
      <c r="M622" s="279">
        <v>27913000</v>
      </c>
      <c r="O622" s="30" t="s">
        <v>3745</v>
      </c>
      <c r="P622" s="30"/>
      <c r="Q622" s="11" t="s">
        <v>3702</v>
      </c>
      <c r="R622" s="11" t="s">
        <v>3703</v>
      </c>
      <c r="S622" s="11" t="s">
        <v>3704</v>
      </c>
      <c r="T622" s="11" t="s">
        <v>24</v>
      </c>
      <c r="U622" s="28"/>
      <c r="V622" s="28"/>
    </row>
    <row r="623" spans="2:22" s="160" customFormat="1" ht="17.25" customHeight="1">
      <c r="B623" s="11">
        <v>2026</v>
      </c>
      <c r="C623" s="28">
        <v>4</v>
      </c>
      <c r="D623" s="28" t="s">
        <v>14</v>
      </c>
      <c r="E623" s="28" t="s">
        <v>1383</v>
      </c>
      <c r="F623" s="28" t="s">
        <v>110</v>
      </c>
      <c r="G623" s="28">
        <v>4014162001</v>
      </c>
      <c r="H623" s="28" t="s">
        <v>3005</v>
      </c>
      <c r="I623" s="13" t="s">
        <v>817</v>
      </c>
      <c r="J623" s="30" t="s">
        <v>351</v>
      </c>
      <c r="K623" s="30">
        <v>12</v>
      </c>
      <c r="L623" s="30" t="s">
        <v>112</v>
      </c>
      <c r="M623" s="279">
        <v>60300000</v>
      </c>
      <c r="N623" s="30"/>
      <c r="O623" s="30" t="s">
        <v>3745</v>
      </c>
      <c r="P623" s="30"/>
      <c r="Q623" s="11" t="s">
        <v>3702</v>
      </c>
      <c r="R623" s="11" t="s">
        <v>3703</v>
      </c>
      <c r="S623" s="11" t="s">
        <v>3704</v>
      </c>
      <c r="T623" s="11" t="s">
        <v>24</v>
      </c>
      <c r="U623" s="28"/>
      <c r="V623" s="28"/>
    </row>
    <row r="624" spans="2:22" s="160" customFormat="1" ht="17.25" customHeight="1">
      <c r="B624" s="11">
        <v>2026</v>
      </c>
      <c r="C624" s="28">
        <v>4</v>
      </c>
      <c r="D624" s="28" t="s">
        <v>14</v>
      </c>
      <c r="E624" s="28" t="s">
        <v>3748</v>
      </c>
      <c r="F624" s="28" t="s">
        <v>110</v>
      </c>
      <c r="G624" s="28">
        <v>4014231201</v>
      </c>
      <c r="H624" s="28" t="s">
        <v>155</v>
      </c>
      <c r="I624" s="13" t="s">
        <v>817</v>
      </c>
      <c r="J624" s="29" t="s">
        <v>351</v>
      </c>
      <c r="K624" s="29">
        <v>12</v>
      </c>
      <c r="L624" s="29" t="s">
        <v>112</v>
      </c>
      <c r="M624" s="140">
        <v>20904000</v>
      </c>
      <c r="N624" s="29"/>
      <c r="O624" s="29" t="s">
        <v>3745</v>
      </c>
      <c r="P624" s="29"/>
      <c r="Q624" s="11" t="s">
        <v>3702</v>
      </c>
      <c r="R624" s="11" t="s">
        <v>3703</v>
      </c>
      <c r="S624" s="11" t="s">
        <v>3704</v>
      </c>
      <c r="T624" s="11" t="s">
        <v>24</v>
      </c>
      <c r="U624" s="28"/>
      <c r="V624" s="28"/>
    </row>
    <row r="625" spans="2:22" s="160" customFormat="1" ht="17.25" customHeight="1">
      <c r="B625" s="11">
        <v>2026</v>
      </c>
      <c r="C625" s="28">
        <v>4</v>
      </c>
      <c r="D625" s="28" t="s">
        <v>14</v>
      </c>
      <c r="E625" s="28" t="s">
        <v>3749</v>
      </c>
      <c r="F625" s="28" t="s">
        <v>110</v>
      </c>
      <c r="G625" s="28">
        <v>4014178203</v>
      </c>
      <c r="H625" s="28" t="s">
        <v>1970</v>
      </c>
      <c r="I625" s="13" t="s">
        <v>3750</v>
      </c>
      <c r="J625" s="30" t="s">
        <v>276</v>
      </c>
      <c r="K625" s="30">
        <v>115</v>
      </c>
      <c r="L625" s="30" t="s">
        <v>112</v>
      </c>
      <c r="M625" s="279">
        <v>39399000</v>
      </c>
      <c r="N625" s="30"/>
      <c r="O625" s="30" t="s">
        <v>3745</v>
      </c>
      <c r="P625" s="30"/>
      <c r="Q625" s="11" t="s">
        <v>3702</v>
      </c>
      <c r="R625" s="11" t="s">
        <v>3751</v>
      </c>
      <c r="S625" s="11" t="s">
        <v>3752</v>
      </c>
      <c r="T625" s="11" t="s">
        <v>24</v>
      </c>
      <c r="U625" s="28"/>
      <c r="V625" s="28"/>
    </row>
    <row r="626" spans="2:22" s="160" customFormat="1" ht="17.25" customHeight="1">
      <c r="B626" s="11">
        <v>2026</v>
      </c>
      <c r="C626" s="28">
        <v>4</v>
      </c>
      <c r="D626" s="28" t="s">
        <v>14</v>
      </c>
      <c r="E626" s="28" t="s">
        <v>3753</v>
      </c>
      <c r="F626" s="28" t="s">
        <v>110</v>
      </c>
      <c r="G626" s="28">
        <v>4014178203</v>
      </c>
      <c r="H626" s="28" t="s">
        <v>1970</v>
      </c>
      <c r="I626" s="13" t="s">
        <v>3754</v>
      </c>
      <c r="J626" s="30" t="s">
        <v>276</v>
      </c>
      <c r="K626" s="30">
        <v>573</v>
      </c>
      <c r="L626" s="30" t="s">
        <v>112</v>
      </c>
      <c r="M626" s="279">
        <v>99530100</v>
      </c>
      <c r="N626" s="30"/>
      <c r="O626" s="30" t="s">
        <v>3745</v>
      </c>
      <c r="P626" s="30"/>
      <c r="Q626" s="11" t="s">
        <v>3702</v>
      </c>
      <c r="R626" s="11" t="s">
        <v>3751</v>
      </c>
      <c r="S626" s="11" t="s">
        <v>3755</v>
      </c>
      <c r="T626" s="11" t="s">
        <v>24</v>
      </c>
      <c r="U626" s="28"/>
      <c r="V626" s="28"/>
    </row>
    <row r="627" spans="2:22" s="160" customFormat="1" ht="17.25" customHeight="1">
      <c r="B627" s="66">
        <v>2026</v>
      </c>
      <c r="C627" s="28">
        <v>4</v>
      </c>
      <c r="D627" s="28" t="s">
        <v>14</v>
      </c>
      <c r="E627" s="28" t="s">
        <v>3753</v>
      </c>
      <c r="F627" s="28" t="s">
        <v>110</v>
      </c>
      <c r="G627" s="28">
        <v>4014178203</v>
      </c>
      <c r="H627" s="28" t="s">
        <v>1970</v>
      </c>
      <c r="I627" s="13" t="s">
        <v>3756</v>
      </c>
      <c r="J627" s="30" t="s">
        <v>276</v>
      </c>
      <c r="K627" s="30">
        <v>278</v>
      </c>
      <c r="L627" s="30" t="s">
        <v>112</v>
      </c>
      <c r="M627" s="279">
        <v>58102000</v>
      </c>
      <c r="N627" s="30"/>
      <c r="O627" s="30" t="s">
        <v>3745</v>
      </c>
      <c r="P627" s="30"/>
      <c r="Q627" s="11" t="s">
        <v>3702</v>
      </c>
      <c r="R627" s="11" t="s">
        <v>3751</v>
      </c>
      <c r="S627" s="11" t="s">
        <v>3757</v>
      </c>
      <c r="T627" s="11" t="s">
        <v>24</v>
      </c>
      <c r="U627" s="28"/>
      <c r="V627" s="28"/>
    </row>
    <row r="628" spans="2:22" s="3" customFormat="1" ht="17.25" customHeight="1">
      <c r="B628" s="66">
        <v>2026</v>
      </c>
      <c r="C628" s="28">
        <v>4</v>
      </c>
      <c r="D628" s="28" t="s">
        <v>14</v>
      </c>
      <c r="E628" s="161" t="s">
        <v>3753</v>
      </c>
      <c r="F628" s="28" t="s">
        <v>110</v>
      </c>
      <c r="G628" s="28">
        <v>4014178203</v>
      </c>
      <c r="H628" s="28" t="s">
        <v>1970</v>
      </c>
      <c r="I628" s="13" t="s">
        <v>3758</v>
      </c>
      <c r="J628" s="161" t="s">
        <v>276</v>
      </c>
      <c r="K628" s="161">
        <v>567</v>
      </c>
      <c r="L628" s="161" t="s">
        <v>112</v>
      </c>
      <c r="M628" s="286">
        <v>62625150</v>
      </c>
      <c r="N628" s="161"/>
      <c r="O628" s="161" t="s">
        <v>3745</v>
      </c>
      <c r="P628" s="161"/>
      <c r="Q628" s="11" t="s">
        <v>3702</v>
      </c>
      <c r="R628" s="11" t="s">
        <v>3751</v>
      </c>
      <c r="S628" s="11" t="s">
        <v>3759</v>
      </c>
      <c r="T628" s="11" t="s">
        <v>24</v>
      </c>
      <c r="U628" s="161"/>
      <c r="V628" s="161"/>
    </row>
    <row r="629" spans="2:22" s="160" customFormat="1" ht="17.25" customHeight="1">
      <c r="B629" s="28">
        <v>2026</v>
      </c>
      <c r="C629" s="28">
        <v>4</v>
      </c>
      <c r="D629" s="28" t="s">
        <v>14</v>
      </c>
      <c r="E629" s="28" t="s">
        <v>1304</v>
      </c>
      <c r="F629" s="28" t="s">
        <v>110</v>
      </c>
      <c r="G629" s="28">
        <v>3911160802</v>
      </c>
      <c r="H629" s="28" t="s">
        <v>807</v>
      </c>
      <c r="I629" s="28" t="s">
        <v>230</v>
      </c>
      <c r="J629" s="29" t="s">
        <v>130</v>
      </c>
      <c r="K629" s="29">
        <v>17</v>
      </c>
      <c r="L629" s="29" t="s">
        <v>131</v>
      </c>
      <c r="M629" s="140">
        <v>26576000</v>
      </c>
      <c r="N629" s="29"/>
      <c r="O629" s="29" t="s">
        <v>271</v>
      </c>
      <c r="P629" s="29"/>
      <c r="Q629" s="28" t="s">
        <v>188</v>
      </c>
      <c r="R629" s="28" t="s">
        <v>83</v>
      </c>
      <c r="S629" s="28" t="s">
        <v>307</v>
      </c>
      <c r="T629" s="28" t="s">
        <v>24</v>
      </c>
      <c r="U629" s="28"/>
      <c r="V629" s="13"/>
    </row>
    <row r="630" spans="2:22" s="160" customFormat="1" ht="17.25" customHeight="1">
      <c r="B630" s="28">
        <v>2026</v>
      </c>
      <c r="C630" s="28">
        <v>4</v>
      </c>
      <c r="D630" s="28" t="s">
        <v>14</v>
      </c>
      <c r="E630" s="28" t="s">
        <v>1305</v>
      </c>
      <c r="F630" s="28" t="s">
        <v>110</v>
      </c>
      <c r="G630" s="28">
        <v>3911161102</v>
      </c>
      <c r="H630" s="28" t="s">
        <v>805</v>
      </c>
      <c r="I630" s="28" t="s">
        <v>230</v>
      </c>
      <c r="J630" s="29" t="s">
        <v>130</v>
      </c>
      <c r="K630" s="29">
        <v>26</v>
      </c>
      <c r="L630" s="29" t="s">
        <v>131</v>
      </c>
      <c r="M630" s="140">
        <v>22880000</v>
      </c>
      <c r="N630" s="29"/>
      <c r="O630" s="29" t="s">
        <v>271</v>
      </c>
      <c r="P630" s="29"/>
      <c r="Q630" s="28" t="s">
        <v>188</v>
      </c>
      <c r="R630" s="28" t="s">
        <v>83</v>
      </c>
      <c r="S630" s="28" t="s">
        <v>307</v>
      </c>
      <c r="T630" s="28" t="s">
        <v>24</v>
      </c>
      <c r="U630" s="28"/>
      <c r="V630" s="13"/>
    </row>
    <row r="631" spans="2:22" s="160" customFormat="1" ht="17.25" customHeight="1">
      <c r="B631" s="13">
        <v>2026</v>
      </c>
      <c r="C631" s="28">
        <v>5</v>
      </c>
      <c r="D631" s="28" t="s">
        <v>2007</v>
      </c>
      <c r="E631" s="13" t="s">
        <v>3760</v>
      </c>
      <c r="F631" s="28" t="s">
        <v>2772</v>
      </c>
      <c r="G631" s="28">
        <v>3010161901</v>
      </c>
      <c r="H631" s="28" t="s">
        <v>1800</v>
      </c>
      <c r="I631" s="28" t="s">
        <v>3761</v>
      </c>
      <c r="J631" s="29" t="s">
        <v>1933</v>
      </c>
      <c r="K631" s="29">
        <v>50.241999999999997</v>
      </c>
      <c r="L631" s="29" t="s">
        <v>1927</v>
      </c>
      <c r="M631" s="140">
        <v>44920000</v>
      </c>
      <c r="N631" s="29"/>
      <c r="O631" s="142" t="s">
        <v>1912</v>
      </c>
      <c r="P631" s="29"/>
      <c r="Q631" s="11" t="s">
        <v>3762</v>
      </c>
      <c r="R631" s="11" t="s">
        <v>3763</v>
      </c>
      <c r="S631" s="11" t="s">
        <v>3764</v>
      </c>
      <c r="T631" s="13" t="s">
        <v>1829</v>
      </c>
      <c r="U631" s="28"/>
      <c r="V631" s="28"/>
    </row>
    <row r="632" spans="2:22" s="160" customFormat="1" ht="17.25" customHeight="1">
      <c r="B632" s="13">
        <v>2026</v>
      </c>
      <c r="C632" s="28">
        <v>5</v>
      </c>
      <c r="D632" s="28" t="s">
        <v>2007</v>
      </c>
      <c r="E632" s="13" t="s">
        <v>3765</v>
      </c>
      <c r="F632" s="28" t="s">
        <v>2772</v>
      </c>
      <c r="G632" s="28">
        <v>3011150501</v>
      </c>
      <c r="H632" s="28" t="s">
        <v>1796</v>
      </c>
      <c r="I632" s="28" t="s">
        <v>3766</v>
      </c>
      <c r="J632" s="29" t="s">
        <v>1933</v>
      </c>
      <c r="K632" s="29">
        <v>444.53</v>
      </c>
      <c r="L632" s="29" t="s">
        <v>2666</v>
      </c>
      <c r="M632" s="140">
        <v>48707000</v>
      </c>
      <c r="N632" s="29"/>
      <c r="O632" s="142" t="s">
        <v>1912</v>
      </c>
      <c r="P632" s="29"/>
      <c r="Q632" s="11" t="s">
        <v>3762</v>
      </c>
      <c r="R632" s="11" t="s">
        <v>3763</v>
      </c>
      <c r="S632" s="11" t="s">
        <v>3764</v>
      </c>
      <c r="T632" s="13" t="s">
        <v>1829</v>
      </c>
      <c r="U632" s="28"/>
      <c r="V632" s="28"/>
    </row>
    <row r="633" spans="2:22" s="160" customFormat="1" ht="17.25" customHeight="1">
      <c r="B633" s="11">
        <v>2026</v>
      </c>
      <c r="C633" s="13">
        <v>5</v>
      </c>
      <c r="D633" s="13" t="s">
        <v>14</v>
      </c>
      <c r="E633" s="13" t="s">
        <v>1490</v>
      </c>
      <c r="F633" s="13" t="s">
        <v>52</v>
      </c>
      <c r="G633" s="13">
        <v>3911210201</v>
      </c>
      <c r="H633" s="13" t="s">
        <v>156</v>
      </c>
      <c r="I633" s="13" t="s">
        <v>887</v>
      </c>
      <c r="J633" s="130"/>
      <c r="K633" s="130">
        <v>1</v>
      </c>
      <c r="L633" s="130" t="s">
        <v>100</v>
      </c>
      <c r="M633" s="284">
        <v>21939500</v>
      </c>
      <c r="N633" s="130"/>
      <c r="O633" s="130" t="s">
        <v>271</v>
      </c>
      <c r="P633" s="130"/>
      <c r="Q633" s="11" t="s">
        <v>191</v>
      </c>
      <c r="R633" s="11" t="s">
        <v>355</v>
      </c>
      <c r="S633" s="11" t="s">
        <v>675</v>
      </c>
      <c r="T633" s="13" t="s">
        <v>24</v>
      </c>
      <c r="U633" s="13"/>
      <c r="V633" s="13" t="s">
        <v>79</v>
      </c>
    </row>
    <row r="634" spans="2:22" s="160" customFormat="1" ht="17.25" customHeight="1">
      <c r="B634" s="11">
        <v>2026</v>
      </c>
      <c r="C634" s="28">
        <v>5</v>
      </c>
      <c r="D634" s="28" t="s">
        <v>14</v>
      </c>
      <c r="E634" s="28" t="s">
        <v>1491</v>
      </c>
      <c r="F634" s="28" t="s">
        <v>52</v>
      </c>
      <c r="G634" s="28">
        <v>4511169701</v>
      </c>
      <c r="H634" s="28" t="s">
        <v>148</v>
      </c>
      <c r="I634" s="28" t="s">
        <v>148</v>
      </c>
      <c r="J634" s="30"/>
      <c r="K634" s="30">
        <v>1</v>
      </c>
      <c r="L634" s="30" t="s">
        <v>100</v>
      </c>
      <c r="M634" s="279">
        <v>20785000</v>
      </c>
      <c r="N634" s="30"/>
      <c r="O634" s="30" t="s">
        <v>271</v>
      </c>
      <c r="P634" s="30"/>
      <c r="Q634" s="66" t="s">
        <v>191</v>
      </c>
      <c r="R634" s="66" t="s">
        <v>355</v>
      </c>
      <c r="S634" s="66" t="s">
        <v>675</v>
      </c>
      <c r="T634" s="28" t="s">
        <v>24</v>
      </c>
      <c r="U634" s="28"/>
      <c r="V634" s="28" t="s">
        <v>79</v>
      </c>
    </row>
    <row r="635" spans="2:22" s="160" customFormat="1" ht="17.25" customHeight="1">
      <c r="B635" s="11">
        <v>2026</v>
      </c>
      <c r="C635" s="28">
        <v>5</v>
      </c>
      <c r="D635" s="28" t="s">
        <v>14</v>
      </c>
      <c r="E635" s="28" t="s">
        <v>1492</v>
      </c>
      <c r="F635" s="28" t="s">
        <v>52</v>
      </c>
      <c r="G635" s="28">
        <v>4617162201</v>
      </c>
      <c r="H635" s="28" t="s">
        <v>105</v>
      </c>
      <c r="I635" s="28" t="s">
        <v>105</v>
      </c>
      <c r="J635" s="30"/>
      <c r="K635" s="30">
        <v>1</v>
      </c>
      <c r="L635" s="30" t="s">
        <v>100</v>
      </c>
      <c r="M635" s="279">
        <v>19786790</v>
      </c>
      <c r="N635" s="30"/>
      <c r="O635" s="30" t="s">
        <v>271</v>
      </c>
      <c r="P635" s="30"/>
      <c r="Q635" s="66" t="s">
        <v>191</v>
      </c>
      <c r="R635" s="66" t="s">
        <v>355</v>
      </c>
      <c r="S635" s="66" t="s">
        <v>675</v>
      </c>
      <c r="T635" s="28" t="s">
        <v>24</v>
      </c>
      <c r="U635" s="28"/>
      <c r="V635" s="28" t="s">
        <v>79</v>
      </c>
    </row>
    <row r="636" spans="2:22" s="160" customFormat="1" ht="17.25" customHeight="1">
      <c r="B636" s="11">
        <v>2026</v>
      </c>
      <c r="C636" s="28">
        <v>5</v>
      </c>
      <c r="D636" s="28" t="s">
        <v>14</v>
      </c>
      <c r="E636" s="28" t="s">
        <v>1380</v>
      </c>
      <c r="F636" s="28" t="s">
        <v>50</v>
      </c>
      <c r="G636" s="28">
        <v>3912118901</v>
      </c>
      <c r="H636" s="28" t="s">
        <v>99</v>
      </c>
      <c r="I636" s="28" t="s">
        <v>341</v>
      </c>
      <c r="J636" s="29" t="s">
        <v>341</v>
      </c>
      <c r="K636" s="29">
        <v>1</v>
      </c>
      <c r="L636" s="29" t="s">
        <v>100</v>
      </c>
      <c r="M636" s="140">
        <v>361916000</v>
      </c>
      <c r="N636" s="29"/>
      <c r="O636" s="29"/>
      <c r="P636" s="29"/>
      <c r="Q636" s="28" t="s">
        <v>251</v>
      </c>
      <c r="R636" s="28" t="s">
        <v>1137</v>
      </c>
      <c r="S636" s="28" t="s">
        <v>1138</v>
      </c>
      <c r="T636" s="28" t="s">
        <v>24</v>
      </c>
      <c r="U636" s="28"/>
      <c r="V636" s="28"/>
    </row>
    <row r="637" spans="2:22" s="160" customFormat="1" ht="17.25" customHeight="1">
      <c r="B637" s="11">
        <v>2026</v>
      </c>
      <c r="C637" s="28">
        <v>5</v>
      </c>
      <c r="D637" s="28" t="s">
        <v>14</v>
      </c>
      <c r="E637" s="28" t="s">
        <v>1381</v>
      </c>
      <c r="F637" s="28" t="s">
        <v>50</v>
      </c>
      <c r="G637" s="28">
        <v>3912110301</v>
      </c>
      <c r="H637" s="28" t="s">
        <v>124</v>
      </c>
      <c r="I637" s="28" t="s">
        <v>808</v>
      </c>
      <c r="J637" s="29" t="s">
        <v>808</v>
      </c>
      <c r="K637" s="29">
        <v>1</v>
      </c>
      <c r="L637" s="29" t="s">
        <v>100</v>
      </c>
      <c r="M637" s="140">
        <v>286957000</v>
      </c>
      <c r="N637" s="29"/>
      <c r="O637" s="29"/>
      <c r="P637" s="29"/>
      <c r="Q637" s="28" t="s">
        <v>251</v>
      </c>
      <c r="R637" s="28" t="s">
        <v>1137</v>
      </c>
      <c r="S637" s="28" t="s">
        <v>1138</v>
      </c>
      <c r="T637" s="28" t="s">
        <v>24</v>
      </c>
      <c r="U637" s="28"/>
      <c r="V637" s="28"/>
    </row>
    <row r="638" spans="2:22" s="160" customFormat="1" ht="17.25" customHeight="1">
      <c r="B638" s="11">
        <v>2026</v>
      </c>
      <c r="C638" s="28">
        <v>5</v>
      </c>
      <c r="D638" s="28" t="s">
        <v>14</v>
      </c>
      <c r="E638" s="28" t="s">
        <v>1382</v>
      </c>
      <c r="F638" s="28" t="s">
        <v>50</v>
      </c>
      <c r="G638" s="28">
        <v>3912118901</v>
      </c>
      <c r="H638" s="28" t="s">
        <v>99</v>
      </c>
      <c r="I638" s="28" t="s">
        <v>341</v>
      </c>
      <c r="J638" s="29" t="s">
        <v>341</v>
      </c>
      <c r="K638" s="29">
        <v>1</v>
      </c>
      <c r="L638" s="29" t="s">
        <v>100</v>
      </c>
      <c r="M638" s="140">
        <v>208038000</v>
      </c>
      <c r="N638" s="29"/>
      <c r="O638" s="29"/>
      <c r="P638" s="29"/>
      <c r="Q638" s="28" t="s">
        <v>251</v>
      </c>
      <c r="R638" s="28" t="s">
        <v>1137</v>
      </c>
      <c r="S638" s="28" t="s">
        <v>1138</v>
      </c>
      <c r="T638" s="28" t="s">
        <v>24</v>
      </c>
      <c r="U638" s="28"/>
      <c r="V638" s="28"/>
    </row>
    <row r="639" spans="2:22" s="160" customFormat="1" ht="17.25" customHeight="1">
      <c r="B639" s="11">
        <v>2026</v>
      </c>
      <c r="C639" s="28">
        <v>5</v>
      </c>
      <c r="D639" s="28" t="s">
        <v>14</v>
      </c>
      <c r="E639" s="28" t="s">
        <v>301</v>
      </c>
      <c r="F639" s="28" t="s">
        <v>110</v>
      </c>
      <c r="G639" s="28">
        <v>4014178203</v>
      </c>
      <c r="H639" s="28" t="s">
        <v>801</v>
      </c>
      <c r="I639" s="28" t="s">
        <v>802</v>
      </c>
      <c r="J639" s="29" t="s">
        <v>16</v>
      </c>
      <c r="K639" s="29">
        <v>96</v>
      </c>
      <c r="L639" s="29" t="s">
        <v>108</v>
      </c>
      <c r="M639" s="140">
        <v>23300000</v>
      </c>
      <c r="N639" s="29"/>
      <c r="O639" s="29" t="s">
        <v>271</v>
      </c>
      <c r="P639" s="29"/>
      <c r="Q639" s="28" t="s">
        <v>251</v>
      </c>
      <c r="R639" s="28" t="s">
        <v>80</v>
      </c>
      <c r="S639" s="28" t="s">
        <v>291</v>
      </c>
      <c r="T639" s="28" t="s">
        <v>24</v>
      </c>
      <c r="U639" s="28"/>
      <c r="V639" s="28"/>
    </row>
    <row r="640" spans="2:22" s="160" customFormat="1" ht="17.25" customHeight="1">
      <c r="B640" s="11">
        <v>2026</v>
      </c>
      <c r="C640" s="13">
        <v>4</v>
      </c>
      <c r="D640" s="13" t="s">
        <v>14</v>
      </c>
      <c r="E640" s="13" t="s">
        <v>3767</v>
      </c>
      <c r="F640" s="13" t="s">
        <v>52</v>
      </c>
      <c r="G640" s="13">
        <v>4617162201</v>
      </c>
      <c r="H640" s="13" t="s">
        <v>1824</v>
      </c>
      <c r="I640" s="13" t="s">
        <v>2379</v>
      </c>
      <c r="J640" s="130" t="s">
        <v>3768</v>
      </c>
      <c r="K640" s="130">
        <v>1</v>
      </c>
      <c r="L640" s="130" t="s">
        <v>1911</v>
      </c>
      <c r="M640" s="284">
        <v>31020000</v>
      </c>
      <c r="N640" s="130"/>
      <c r="O640" s="130"/>
      <c r="P640" s="130"/>
      <c r="Q640" s="13" t="s">
        <v>193</v>
      </c>
      <c r="R640" s="11" t="s">
        <v>3769</v>
      </c>
      <c r="S640" s="11" t="s">
        <v>3770</v>
      </c>
      <c r="T640" s="13" t="s">
        <v>24</v>
      </c>
      <c r="U640" s="13"/>
      <c r="V640" s="13" t="s">
        <v>3771</v>
      </c>
    </row>
    <row r="641" spans="2:22" s="160" customFormat="1" ht="17.25" customHeight="1">
      <c r="B641" s="28">
        <v>2026</v>
      </c>
      <c r="C641" s="13">
        <v>5</v>
      </c>
      <c r="D641" s="28" t="s">
        <v>14</v>
      </c>
      <c r="E641" s="28" t="s">
        <v>1299</v>
      </c>
      <c r="F641" s="28" t="s">
        <v>110</v>
      </c>
      <c r="G641" s="28">
        <v>4924151101</v>
      </c>
      <c r="H641" s="28" t="s">
        <v>150</v>
      </c>
      <c r="I641" s="28" t="s">
        <v>230</v>
      </c>
      <c r="J641" s="29" t="s">
        <v>281</v>
      </c>
      <c r="K641" s="29">
        <v>1</v>
      </c>
      <c r="L641" s="29" t="s">
        <v>131</v>
      </c>
      <c r="M641" s="140">
        <v>31770700</v>
      </c>
      <c r="N641" s="29"/>
      <c r="O641" s="29" t="s">
        <v>271</v>
      </c>
      <c r="P641" s="29"/>
      <c r="Q641" s="28" t="s">
        <v>214</v>
      </c>
      <c r="R641" s="28" t="s">
        <v>1298</v>
      </c>
      <c r="S641" s="28" t="s">
        <v>1300</v>
      </c>
      <c r="T641" s="28" t="s">
        <v>24</v>
      </c>
      <c r="U641" s="28"/>
      <c r="V641" s="13"/>
    </row>
    <row r="642" spans="2:22" s="160" customFormat="1" ht="17.25" customHeight="1">
      <c r="B642" s="28">
        <v>2026</v>
      </c>
      <c r="C642" s="13">
        <v>5</v>
      </c>
      <c r="D642" s="28" t="s">
        <v>14</v>
      </c>
      <c r="E642" s="28" t="s">
        <v>677</v>
      </c>
      <c r="F642" s="28" t="s">
        <v>110</v>
      </c>
      <c r="G642" s="28">
        <v>3010161901</v>
      </c>
      <c r="H642" s="28" t="s">
        <v>118</v>
      </c>
      <c r="I642" s="28" t="s">
        <v>1230</v>
      </c>
      <c r="J642" s="29" t="s">
        <v>736</v>
      </c>
      <c r="K642" s="29">
        <v>3.49</v>
      </c>
      <c r="L642" s="29" t="s">
        <v>116</v>
      </c>
      <c r="M642" s="140">
        <v>10653000</v>
      </c>
      <c r="N642" s="29"/>
      <c r="O642" s="29" t="s">
        <v>271</v>
      </c>
      <c r="P642" s="29"/>
      <c r="Q642" s="28" t="s">
        <v>70</v>
      </c>
      <c r="R642" s="28" t="s">
        <v>1207</v>
      </c>
      <c r="S642" s="28" t="s">
        <v>455</v>
      </c>
      <c r="T642" s="28" t="s">
        <v>24</v>
      </c>
      <c r="U642" s="28"/>
      <c r="V642" s="13"/>
    </row>
    <row r="643" spans="2:22" s="160" customFormat="1" ht="17.25" customHeight="1">
      <c r="B643" s="28">
        <v>2026</v>
      </c>
      <c r="C643" s="13">
        <v>5</v>
      </c>
      <c r="D643" s="28" t="s">
        <v>14</v>
      </c>
      <c r="E643" s="28" t="s">
        <v>677</v>
      </c>
      <c r="F643" s="28" t="s">
        <v>110</v>
      </c>
      <c r="G643" s="28">
        <v>3011150501</v>
      </c>
      <c r="H643" s="28" t="s">
        <v>102</v>
      </c>
      <c r="I643" s="28" t="s">
        <v>233</v>
      </c>
      <c r="J643" s="29" t="s">
        <v>736</v>
      </c>
      <c r="K643" s="29">
        <v>173</v>
      </c>
      <c r="L643" s="29" t="s">
        <v>138</v>
      </c>
      <c r="M643" s="140">
        <v>3683000</v>
      </c>
      <c r="N643" s="29"/>
      <c r="O643" s="29" t="s">
        <v>271</v>
      </c>
      <c r="P643" s="29"/>
      <c r="Q643" s="28" t="s">
        <v>70</v>
      </c>
      <c r="R643" s="28" t="s">
        <v>1139</v>
      </c>
      <c r="S643" s="28" t="s">
        <v>1208</v>
      </c>
      <c r="T643" s="28" t="s">
        <v>24</v>
      </c>
      <c r="U643" s="28"/>
      <c r="V643" s="13"/>
    </row>
    <row r="644" spans="2:22" s="160" customFormat="1" ht="17.25" customHeight="1">
      <c r="B644" s="28">
        <v>2026</v>
      </c>
      <c r="C644" s="13">
        <v>5</v>
      </c>
      <c r="D644" s="28" t="s">
        <v>14</v>
      </c>
      <c r="E644" s="28" t="s">
        <v>1301</v>
      </c>
      <c r="F644" s="28" t="s">
        <v>110</v>
      </c>
      <c r="G644" s="28">
        <v>3010161901</v>
      </c>
      <c r="H644" s="28" t="s">
        <v>118</v>
      </c>
      <c r="I644" s="28" t="s">
        <v>1302</v>
      </c>
      <c r="J644" s="29" t="s">
        <v>736</v>
      </c>
      <c r="K644" s="29">
        <v>1.42</v>
      </c>
      <c r="L644" s="29" t="s">
        <v>116</v>
      </c>
      <c r="M644" s="140">
        <v>2635900</v>
      </c>
      <c r="N644" s="29"/>
      <c r="O644" s="29" t="s">
        <v>271</v>
      </c>
      <c r="P644" s="29"/>
      <c r="Q644" s="28" t="s">
        <v>70</v>
      </c>
      <c r="R644" s="28" t="s">
        <v>1139</v>
      </c>
      <c r="S644" s="28" t="s">
        <v>1208</v>
      </c>
      <c r="T644" s="28" t="s">
        <v>24</v>
      </c>
      <c r="U644" s="28"/>
      <c r="V644" s="13"/>
    </row>
    <row r="645" spans="2:22" s="160" customFormat="1" ht="17.25" customHeight="1">
      <c r="B645" s="28">
        <v>2026</v>
      </c>
      <c r="C645" s="13">
        <v>5</v>
      </c>
      <c r="D645" s="28" t="s">
        <v>14</v>
      </c>
      <c r="E645" s="28" t="s">
        <v>1301</v>
      </c>
      <c r="F645" s="28" t="s">
        <v>110</v>
      </c>
      <c r="G645" s="28">
        <v>3011150501</v>
      </c>
      <c r="H645" s="28" t="s">
        <v>102</v>
      </c>
      <c r="I645" s="28" t="s">
        <v>344</v>
      </c>
      <c r="J645" s="29" t="s">
        <v>736</v>
      </c>
      <c r="K645" s="29">
        <v>34</v>
      </c>
      <c r="L645" s="29" t="s">
        <v>138</v>
      </c>
      <c r="M645" s="140">
        <v>4211000</v>
      </c>
      <c r="N645" s="29"/>
      <c r="O645" s="29" t="s">
        <v>271</v>
      </c>
      <c r="P645" s="29"/>
      <c r="Q645" s="28" t="s">
        <v>70</v>
      </c>
      <c r="R645" s="28" t="s">
        <v>1139</v>
      </c>
      <c r="S645" s="28" t="s">
        <v>1208</v>
      </c>
      <c r="T645" s="28" t="s">
        <v>24</v>
      </c>
      <c r="U645" s="28"/>
      <c r="V645" s="13"/>
    </row>
    <row r="646" spans="2:22" s="160" customFormat="1" ht="17.25" customHeight="1">
      <c r="B646" s="28">
        <v>2026</v>
      </c>
      <c r="C646" s="13">
        <v>5</v>
      </c>
      <c r="D646" s="28" t="s">
        <v>14</v>
      </c>
      <c r="E646" s="28" t="s">
        <v>997</v>
      </c>
      <c r="F646" s="28" t="s">
        <v>110</v>
      </c>
      <c r="G646" s="28">
        <v>3011150501</v>
      </c>
      <c r="H646" s="28" t="s">
        <v>102</v>
      </c>
      <c r="I646" s="28" t="s">
        <v>233</v>
      </c>
      <c r="J646" s="29" t="s">
        <v>736</v>
      </c>
      <c r="K646" s="29">
        <v>46</v>
      </c>
      <c r="L646" s="29" t="s">
        <v>138</v>
      </c>
      <c r="M646" s="140">
        <v>4804240</v>
      </c>
      <c r="N646" s="29"/>
      <c r="O646" s="29" t="s">
        <v>271</v>
      </c>
      <c r="P646" s="29"/>
      <c r="Q646" s="28" t="s">
        <v>70</v>
      </c>
      <c r="R646" s="28" t="s">
        <v>1115</v>
      </c>
      <c r="S646" s="28" t="s">
        <v>678</v>
      </c>
      <c r="T646" s="28" t="s">
        <v>24</v>
      </c>
      <c r="U646" s="28"/>
      <c r="V646" s="13"/>
    </row>
    <row r="647" spans="2:22" s="160" customFormat="1" ht="17.25" customHeight="1">
      <c r="B647" s="28">
        <v>2026</v>
      </c>
      <c r="C647" s="13">
        <v>5</v>
      </c>
      <c r="D647" s="28" t="s">
        <v>14</v>
      </c>
      <c r="E647" s="28" t="s">
        <v>997</v>
      </c>
      <c r="F647" s="28" t="s">
        <v>110</v>
      </c>
      <c r="G647" s="28">
        <v>3010161901</v>
      </c>
      <c r="H647" s="28" t="s">
        <v>118</v>
      </c>
      <c r="I647" s="28" t="s">
        <v>1230</v>
      </c>
      <c r="J647" s="29" t="s">
        <v>736</v>
      </c>
      <c r="K647" s="29">
        <v>9.82</v>
      </c>
      <c r="L647" s="29" t="s">
        <v>116</v>
      </c>
      <c r="M647" s="140">
        <v>8080718</v>
      </c>
      <c r="N647" s="29"/>
      <c r="O647" s="29" t="s">
        <v>271</v>
      </c>
      <c r="P647" s="29"/>
      <c r="Q647" s="28" t="s">
        <v>70</v>
      </c>
      <c r="R647" s="28" t="s">
        <v>1115</v>
      </c>
      <c r="S647" s="28" t="s">
        <v>678</v>
      </c>
      <c r="T647" s="28" t="s">
        <v>24</v>
      </c>
      <c r="U647" s="28"/>
      <c r="V647" s="13"/>
    </row>
    <row r="648" spans="2:22" s="160" customFormat="1" ht="17.25" customHeight="1">
      <c r="B648" s="28">
        <v>2026</v>
      </c>
      <c r="C648" s="13">
        <v>5</v>
      </c>
      <c r="D648" s="28" t="s">
        <v>14</v>
      </c>
      <c r="E648" s="28" t="s">
        <v>1303</v>
      </c>
      <c r="F648" s="28" t="s">
        <v>110</v>
      </c>
      <c r="G648" s="28">
        <v>3011150501</v>
      </c>
      <c r="H648" s="28" t="s">
        <v>102</v>
      </c>
      <c r="I648" s="28" t="s">
        <v>233</v>
      </c>
      <c r="J648" s="29" t="s">
        <v>736</v>
      </c>
      <c r="K648" s="29">
        <v>181</v>
      </c>
      <c r="L648" s="29" t="s">
        <v>136</v>
      </c>
      <c r="M648" s="140">
        <v>18903640</v>
      </c>
      <c r="N648" s="29"/>
      <c r="O648" s="29" t="s">
        <v>271</v>
      </c>
      <c r="P648" s="29"/>
      <c r="Q648" s="28" t="s">
        <v>70</v>
      </c>
      <c r="R648" s="28" t="s">
        <v>1115</v>
      </c>
      <c r="S648" s="28" t="s">
        <v>678</v>
      </c>
      <c r="T648" s="28" t="s">
        <v>24</v>
      </c>
      <c r="U648" s="28"/>
      <c r="V648" s="13"/>
    </row>
    <row r="649" spans="2:22" s="160" customFormat="1" ht="17.25" customHeight="1">
      <c r="B649" s="28">
        <v>2026</v>
      </c>
      <c r="C649" s="13">
        <v>5</v>
      </c>
      <c r="D649" s="28" t="s">
        <v>14</v>
      </c>
      <c r="E649" s="28" t="s">
        <v>1303</v>
      </c>
      <c r="F649" s="28" t="s">
        <v>110</v>
      </c>
      <c r="G649" s="28">
        <v>3013150202</v>
      </c>
      <c r="H649" s="28" t="s">
        <v>717</v>
      </c>
      <c r="I649" s="28" t="s">
        <v>360</v>
      </c>
      <c r="J649" s="29" t="s">
        <v>736</v>
      </c>
      <c r="K649" s="29">
        <v>622</v>
      </c>
      <c r="L649" s="29" t="s">
        <v>121</v>
      </c>
      <c r="M649" s="140">
        <v>24836460</v>
      </c>
      <c r="N649" s="29"/>
      <c r="O649" s="29" t="s">
        <v>271</v>
      </c>
      <c r="P649" s="29"/>
      <c r="Q649" s="28" t="s">
        <v>70</v>
      </c>
      <c r="R649" s="28" t="s">
        <v>1115</v>
      </c>
      <c r="S649" s="28" t="s">
        <v>678</v>
      </c>
      <c r="T649" s="28" t="s">
        <v>24</v>
      </c>
      <c r="U649" s="28"/>
      <c r="V649" s="13"/>
    </row>
    <row r="650" spans="2:22" s="144" customFormat="1" ht="17.25" customHeight="1">
      <c r="B650" s="28">
        <v>2026</v>
      </c>
      <c r="C650" s="28">
        <v>5</v>
      </c>
      <c r="D650" s="28" t="s">
        <v>14</v>
      </c>
      <c r="E650" s="28" t="s">
        <v>1308</v>
      </c>
      <c r="F650" s="28" t="s">
        <v>110</v>
      </c>
      <c r="G650" s="28">
        <v>4014162001</v>
      </c>
      <c r="H650" s="28" t="s">
        <v>149</v>
      </c>
      <c r="I650" s="28" t="s">
        <v>1475</v>
      </c>
      <c r="J650" s="29" t="s">
        <v>260</v>
      </c>
      <c r="K650" s="171">
        <v>5</v>
      </c>
      <c r="L650" s="29" t="s">
        <v>106</v>
      </c>
      <c r="M650" s="140">
        <v>114612300</v>
      </c>
      <c r="N650" s="29"/>
      <c r="O650" s="29" t="s">
        <v>271</v>
      </c>
      <c r="P650" s="29"/>
      <c r="Q650" s="54" t="s">
        <v>463</v>
      </c>
      <c r="R650" s="28" t="s">
        <v>853</v>
      </c>
      <c r="S650" s="28" t="s">
        <v>740</v>
      </c>
      <c r="T650" s="28"/>
      <c r="U650" s="28"/>
      <c r="V650" s="28"/>
    </row>
    <row r="651" spans="2:22" s="27" customFormat="1" ht="17.25" customHeight="1">
      <c r="B651" s="28">
        <v>2026</v>
      </c>
      <c r="C651" s="28">
        <v>6</v>
      </c>
      <c r="D651" s="28" t="s">
        <v>14</v>
      </c>
      <c r="E651" s="28" t="s">
        <v>1507</v>
      </c>
      <c r="F651" s="28" t="s">
        <v>110</v>
      </c>
      <c r="G651" s="28">
        <v>3017169801</v>
      </c>
      <c r="H651" s="28" t="s">
        <v>151</v>
      </c>
      <c r="I651" s="28" t="s">
        <v>1536</v>
      </c>
      <c r="J651" s="28" t="s">
        <v>17</v>
      </c>
      <c r="K651" s="28">
        <v>4240</v>
      </c>
      <c r="L651" s="28" t="s">
        <v>345</v>
      </c>
      <c r="M651" s="279">
        <v>64538000</v>
      </c>
      <c r="N651" s="28"/>
      <c r="O651" s="28" t="s">
        <v>271</v>
      </c>
      <c r="P651" s="28"/>
      <c r="Q651" s="28" t="s">
        <v>258</v>
      </c>
      <c r="R651" s="28" t="s">
        <v>375</v>
      </c>
      <c r="S651" s="28" t="s">
        <v>536</v>
      </c>
      <c r="T651" s="28" t="s">
        <v>24</v>
      </c>
      <c r="U651" s="28"/>
      <c r="V651" s="28"/>
    </row>
    <row r="652" spans="2:22" s="27" customFormat="1" ht="17.25" customHeight="1">
      <c r="B652" s="28">
        <v>2026</v>
      </c>
      <c r="C652" s="28">
        <v>6</v>
      </c>
      <c r="D652" s="28" t="s">
        <v>14</v>
      </c>
      <c r="E652" s="28" t="s">
        <v>1507</v>
      </c>
      <c r="F652" s="28" t="s">
        <v>110</v>
      </c>
      <c r="G652" s="28">
        <v>2410160101</v>
      </c>
      <c r="H652" s="28" t="s">
        <v>128</v>
      </c>
      <c r="I652" s="28" t="s">
        <v>1537</v>
      </c>
      <c r="J652" s="28" t="s">
        <v>17</v>
      </c>
      <c r="K652" s="28">
        <v>1</v>
      </c>
      <c r="L652" s="28" t="s">
        <v>106</v>
      </c>
      <c r="M652" s="279">
        <v>67400000</v>
      </c>
      <c r="N652" s="28"/>
      <c r="O652" s="28" t="s">
        <v>271</v>
      </c>
      <c r="P652" s="28"/>
      <c r="Q652" s="28" t="s">
        <v>258</v>
      </c>
      <c r="R652" s="28" t="s">
        <v>375</v>
      </c>
      <c r="S652" s="28" t="s">
        <v>536</v>
      </c>
      <c r="T652" s="28" t="s">
        <v>24</v>
      </c>
      <c r="U652" s="28"/>
      <c r="V652" s="28"/>
    </row>
    <row r="653" spans="2:22" s="144" customFormat="1" ht="17.25" customHeight="1">
      <c r="B653" s="11">
        <v>2026</v>
      </c>
      <c r="C653" s="13">
        <v>4</v>
      </c>
      <c r="D653" s="13" t="s">
        <v>15</v>
      </c>
      <c r="E653" s="13" t="s">
        <v>1507</v>
      </c>
      <c r="F653" s="13" t="s">
        <v>110</v>
      </c>
      <c r="G653" s="13">
        <v>3011150501</v>
      </c>
      <c r="H653" s="13" t="s">
        <v>102</v>
      </c>
      <c r="I653" s="13" t="s">
        <v>3830</v>
      </c>
      <c r="J653" s="130" t="s">
        <v>1933</v>
      </c>
      <c r="K653" s="172">
        <v>593</v>
      </c>
      <c r="L653" s="29" t="s">
        <v>103</v>
      </c>
      <c r="M653" s="284">
        <v>70000000</v>
      </c>
      <c r="N653" s="130"/>
      <c r="O653" s="130" t="s">
        <v>271</v>
      </c>
      <c r="P653" s="130"/>
      <c r="Q653" s="13" t="s">
        <v>258</v>
      </c>
      <c r="R653" s="11" t="s">
        <v>375</v>
      </c>
      <c r="S653" s="11" t="s">
        <v>536</v>
      </c>
      <c r="T653" s="13" t="s">
        <v>24</v>
      </c>
      <c r="U653" s="13"/>
      <c r="V653" s="13"/>
    </row>
    <row r="654" spans="2:22" s="144" customFormat="1" ht="17.25" customHeight="1">
      <c r="B654" s="11">
        <v>2026</v>
      </c>
      <c r="C654" s="13">
        <v>4</v>
      </c>
      <c r="D654" s="13" t="s">
        <v>15</v>
      </c>
      <c r="E654" s="13" t="s">
        <v>1507</v>
      </c>
      <c r="F654" s="13" t="s">
        <v>110</v>
      </c>
      <c r="G654" s="13">
        <v>3010161901</v>
      </c>
      <c r="H654" s="13" t="s">
        <v>115</v>
      </c>
      <c r="I654" s="13" t="s">
        <v>3831</v>
      </c>
      <c r="J654" s="130" t="s">
        <v>1933</v>
      </c>
      <c r="K654" s="172">
        <v>54.26</v>
      </c>
      <c r="L654" s="29" t="s">
        <v>116</v>
      </c>
      <c r="M654" s="284">
        <v>45000000</v>
      </c>
      <c r="N654" s="130"/>
      <c r="O654" s="130" t="s">
        <v>271</v>
      </c>
      <c r="P654" s="130"/>
      <c r="Q654" s="13" t="s">
        <v>258</v>
      </c>
      <c r="R654" s="11" t="s">
        <v>375</v>
      </c>
      <c r="S654" s="11" t="s">
        <v>536</v>
      </c>
      <c r="T654" s="13" t="s">
        <v>24</v>
      </c>
      <c r="U654" s="13"/>
      <c r="V654" s="13"/>
    </row>
    <row r="655" spans="2:22" s="144" customFormat="1" ht="17.25" customHeight="1">
      <c r="B655" s="11">
        <v>2026</v>
      </c>
      <c r="C655" s="13">
        <v>4</v>
      </c>
      <c r="D655" s="13" t="s">
        <v>15</v>
      </c>
      <c r="E655" s="13" t="s">
        <v>820</v>
      </c>
      <c r="F655" s="13" t="s">
        <v>110</v>
      </c>
      <c r="G655" s="13">
        <v>3011150501</v>
      </c>
      <c r="H655" s="13" t="s">
        <v>102</v>
      </c>
      <c r="I655" s="13" t="s">
        <v>3832</v>
      </c>
      <c r="J655" s="130" t="s">
        <v>16</v>
      </c>
      <c r="K655" s="172">
        <v>128</v>
      </c>
      <c r="L655" s="130" t="s">
        <v>103</v>
      </c>
      <c r="M655" s="284">
        <v>14263040</v>
      </c>
      <c r="N655" s="130"/>
      <c r="O655" s="130" t="s">
        <v>271</v>
      </c>
      <c r="P655" s="130"/>
      <c r="Q655" s="13" t="s">
        <v>258</v>
      </c>
      <c r="R655" s="11" t="s">
        <v>1650</v>
      </c>
      <c r="S655" s="11" t="s">
        <v>492</v>
      </c>
      <c r="T655" s="13" t="s">
        <v>24</v>
      </c>
      <c r="U655" s="13"/>
      <c r="V655" s="13"/>
    </row>
    <row r="656" spans="2:22" s="144" customFormat="1" ht="17.25" customHeight="1">
      <c r="B656" s="11">
        <v>2026</v>
      </c>
      <c r="C656" s="13">
        <v>4</v>
      </c>
      <c r="D656" s="13" t="s">
        <v>15</v>
      </c>
      <c r="E656" s="13" t="s">
        <v>820</v>
      </c>
      <c r="F656" s="13" t="s">
        <v>110</v>
      </c>
      <c r="G656" s="13">
        <v>3011150501</v>
      </c>
      <c r="H656" s="13" t="s">
        <v>102</v>
      </c>
      <c r="I656" s="13" t="s">
        <v>3833</v>
      </c>
      <c r="J656" s="130" t="s">
        <v>16</v>
      </c>
      <c r="K656" s="172">
        <v>4</v>
      </c>
      <c r="L656" s="130" t="s">
        <v>103</v>
      </c>
      <c r="M656" s="284">
        <v>425800</v>
      </c>
      <c r="N656" s="130"/>
      <c r="O656" s="130" t="s">
        <v>271</v>
      </c>
      <c r="P656" s="130"/>
      <c r="Q656" s="13" t="s">
        <v>258</v>
      </c>
      <c r="R656" s="11" t="s">
        <v>1650</v>
      </c>
      <c r="S656" s="11" t="s">
        <v>492</v>
      </c>
      <c r="T656" s="13" t="s">
        <v>24</v>
      </c>
      <c r="U656" s="13"/>
      <c r="V656" s="13"/>
    </row>
    <row r="657" spans="2:22" s="144" customFormat="1" ht="17.25" customHeight="1">
      <c r="B657" s="11">
        <v>2026</v>
      </c>
      <c r="C657" s="13">
        <v>4</v>
      </c>
      <c r="D657" s="13" t="s">
        <v>15</v>
      </c>
      <c r="E657" s="13" t="s">
        <v>820</v>
      </c>
      <c r="F657" s="13" t="s">
        <v>110</v>
      </c>
      <c r="G657" s="13">
        <v>4014178201</v>
      </c>
      <c r="H657" s="13" t="s">
        <v>126</v>
      </c>
      <c r="I657" s="13" t="s">
        <v>3834</v>
      </c>
      <c r="J657" s="130" t="s">
        <v>16</v>
      </c>
      <c r="K657" s="172">
        <v>41</v>
      </c>
      <c r="L657" s="130" t="s">
        <v>108</v>
      </c>
      <c r="M657" s="284">
        <v>1992600</v>
      </c>
      <c r="N657" s="130"/>
      <c r="O657" s="130" t="s">
        <v>271</v>
      </c>
      <c r="P657" s="130"/>
      <c r="Q657" s="13" t="s">
        <v>258</v>
      </c>
      <c r="R657" s="11" t="s">
        <v>1650</v>
      </c>
      <c r="S657" s="11" t="s">
        <v>492</v>
      </c>
      <c r="T657" s="13" t="s">
        <v>24</v>
      </c>
      <c r="U657" s="13"/>
      <c r="V657" s="13"/>
    </row>
    <row r="658" spans="2:22" s="144" customFormat="1" ht="17.25" customHeight="1">
      <c r="B658" s="11">
        <v>2026</v>
      </c>
      <c r="C658" s="13">
        <v>4</v>
      </c>
      <c r="D658" s="13" t="s">
        <v>15</v>
      </c>
      <c r="E658" s="13" t="s">
        <v>820</v>
      </c>
      <c r="F658" s="13" t="s">
        <v>110</v>
      </c>
      <c r="G658" s="13">
        <v>3011159701</v>
      </c>
      <c r="H658" s="13" t="s">
        <v>132</v>
      </c>
      <c r="I658" s="13" t="s">
        <v>3835</v>
      </c>
      <c r="J658" s="130" t="s">
        <v>16</v>
      </c>
      <c r="K658" s="172">
        <v>139</v>
      </c>
      <c r="L658" s="130" t="s">
        <v>123</v>
      </c>
      <c r="M658" s="284">
        <v>15979440</v>
      </c>
      <c r="N658" s="130"/>
      <c r="O658" s="130" t="s">
        <v>271</v>
      </c>
      <c r="P658" s="130"/>
      <c r="Q658" s="13" t="s">
        <v>258</v>
      </c>
      <c r="R658" s="11" t="s">
        <v>1650</v>
      </c>
      <c r="S658" s="11" t="s">
        <v>492</v>
      </c>
      <c r="T658" s="13" t="s">
        <v>24</v>
      </c>
      <c r="U658" s="13"/>
      <c r="V658" s="13"/>
    </row>
    <row r="659" spans="2:22" s="144" customFormat="1" ht="17.25" customHeight="1">
      <c r="B659" s="11">
        <v>2026</v>
      </c>
      <c r="C659" s="13">
        <v>4</v>
      </c>
      <c r="D659" s="13" t="s">
        <v>15</v>
      </c>
      <c r="E659" s="13" t="s">
        <v>820</v>
      </c>
      <c r="F659" s="13" t="s">
        <v>110</v>
      </c>
      <c r="G659" s="13">
        <v>3010161901</v>
      </c>
      <c r="H659" s="13" t="s">
        <v>115</v>
      </c>
      <c r="I659" s="13" t="s">
        <v>3836</v>
      </c>
      <c r="J659" s="130" t="s">
        <v>17</v>
      </c>
      <c r="K659" s="172">
        <v>5</v>
      </c>
      <c r="L659" s="130" t="s">
        <v>116</v>
      </c>
      <c r="M659" s="284">
        <v>4281950</v>
      </c>
      <c r="N659" s="130"/>
      <c r="O659" s="130" t="s">
        <v>271</v>
      </c>
      <c r="P659" s="130"/>
      <c r="Q659" s="13" t="s">
        <v>258</v>
      </c>
      <c r="R659" s="11" t="s">
        <v>1650</v>
      </c>
      <c r="S659" s="11" t="s">
        <v>492</v>
      </c>
      <c r="T659" s="13" t="s">
        <v>24</v>
      </c>
      <c r="U659" s="13"/>
      <c r="V659" s="13"/>
    </row>
    <row r="660" spans="2:22" s="144" customFormat="1" ht="17.25" customHeight="1">
      <c r="B660" s="11">
        <v>2026</v>
      </c>
      <c r="C660" s="13">
        <v>4</v>
      </c>
      <c r="D660" s="13" t="s">
        <v>15</v>
      </c>
      <c r="E660" s="13" t="s">
        <v>821</v>
      </c>
      <c r="F660" s="13" t="s">
        <v>110</v>
      </c>
      <c r="G660" s="13">
        <v>3013150202</v>
      </c>
      <c r="H660" s="13" t="s">
        <v>367</v>
      </c>
      <c r="I660" s="13" t="s">
        <v>368</v>
      </c>
      <c r="J660" s="130" t="s">
        <v>16</v>
      </c>
      <c r="K660" s="172">
        <v>539</v>
      </c>
      <c r="L660" s="130" t="s">
        <v>108</v>
      </c>
      <c r="M660" s="284">
        <v>23716000</v>
      </c>
      <c r="N660" s="130"/>
      <c r="O660" s="130" t="s">
        <v>271</v>
      </c>
      <c r="P660" s="130"/>
      <c r="Q660" s="13" t="s">
        <v>258</v>
      </c>
      <c r="R660" s="11" t="s">
        <v>537</v>
      </c>
      <c r="S660" s="11" t="s">
        <v>538</v>
      </c>
      <c r="T660" s="13" t="s">
        <v>24</v>
      </c>
      <c r="U660" s="13"/>
      <c r="V660" s="13"/>
    </row>
    <row r="661" spans="2:22" s="144" customFormat="1" ht="17.25" customHeight="1">
      <c r="B661" s="11">
        <v>2026</v>
      </c>
      <c r="C661" s="13">
        <v>4</v>
      </c>
      <c r="D661" s="13" t="s">
        <v>15</v>
      </c>
      <c r="E661" s="13" t="s">
        <v>821</v>
      </c>
      <c r="F661" s="13" t="s">
        <v>110</v>
      </c>
      <c r="G661" s="13">
        <v>3013151401</v>
      </c>
      <c r="H661" s="13" t="s">
        <v>822</v>
      </c>
      <c r="I661" s="13" t="s">
        <v>739</v>
      </c>
      <c r="J661" s="130" t="s">
        <v>16</v>
      </c>
      <c r="K661" s="172">
        <v>15</v>
      </c>
      <c r="L661" s="130" t="s">
        <v>273</v>
      </c>
      <c r="M661" s="284">
        <v>37844250</v>
      </c>
      <c r="N661" s="130"/>
      <c r="O661" s="130" t="s">
        <v>271</v>
      </c>
      <c r="P661" s="130"/>
      <c r="Q661" s="13" t="s">
        <v>258</v>
      </c>
      <c r="R661" s="11" t="s">
        <v>537</v>
      </c>
      <c r="S661" s="11" t="s">
        <v>538</v>
      </c>
      <c r="T661" s="13" t="s">
        <v>24</v>
      </c>
      <c r="U661" s="13"/>
      <c r="V661" s="13"/>
    </row>
    <row r="662" spans="2:22" s="144" customFormat="1" ht="17.25" customHeight="1">
      <c r="B662" s="11">
        <v>2026</v>
      </c>
      <c r="C662" s="13">
        <v>4</v>
      </c>
      <c r="D662" s="13" t="s">
        <v>15</v>
      </c>
      <c r="E662" s="13" t="s">
        <v>821</v>
      </c>
      <c r="F662" s="13" t="s">
        <v>110</v>
      </c>
      <c r="G662" s="13">
        <v>4712170201</v>
      </c>
      <c r="H662" s="13" t="s">
        <v>823</v>
      </c>
      <c r="I662" s="13" t="s">
        <v>824</v>
      </c>
      <c r="J662" s="130" t="s">
        <v>17</v>
      </c>
      <c r="K662" s="172">
        <v>1</v>
      </c>
      <c r="L662" s="130" t="s">
        <v>119</v>
      </c>
      <c r="M662" s="284">
        <v>18000000</v>
      </c>
      <c r="N662" s="130"/>
      <c r="O662" s="130" t="s">
        <v>271</v>
      </c>
      <c r="P662" s="130"/>
      <c r="Q662" s="13" t="s">
        <v>258</v>
      </c>
      <c r="R662" s="11" t="s">
        <v>537</v>
      </c>
      <c r="S662" s="11" t="s">
        <v>538</v>
      </c>
      <c r="T662" s="13" t="s">
        <v>24</v>
      </c>
      <c r="U662" s="13"/>
      <c r="V662" s="13"/>
    </row>
    <row r="663" spans="2:22" s="144" customFormat="1" ht="17.25" customHeight="1">
      <c r="B663" s="11">
        <v>2026</v>
      </c>
      <c r="C663" s="13">
        <v>4</v>
      </c>
      <c r="D663" s="13" t="s">
        <v>15</v>
      </c>
      <c r="E663" s="13" t="s">
        <v>821</v>
      </c>
      <c r="F663" s="13" t="s">
        <v>110</v>
      </c>
      <c r="G663" s="13">
        <v>5610160501</v>
      </c>
      <c r="H663" s="13" t="s">
        <v>825</v>
      </c>
      <c r="I663" s="13" t="s">
        <v>3837</v>
      </c>
      <c r="J663" s="130" t="s">
        <v>17</v>
      </c>
      <c r="K663" s="172">
        <v>72</v>
      </c>
      <c r="L663" s="130" t="s">
        <v>121</v>
      </c>
      <c r="M663" s="284">
        <v>44330000</v>
      </c>
      <c r="N663" s="130"/>
      <c r="O663" s="130" t="s">
        <v>271</v>
      </c>
      <c r="P663" s="130"/>
      <c r="Q663" s="13" t="s">
        <v>258</v>
      </c>
      <c r="R663" s="11" t="s">
        <v>537</v>
      </c>
      <c r="S663" s="11" t="s">
        <v>538</v>
      </c>
      <c r="T663" s="13" t="s">
        <v>24</v>
      </c>
      <c r="U663" s="13"/>
      <c r="V663" s="13"/>
    </row>
    <row r="664" spans="2:22" s="144" customFormat="1" ht="17.25" customHeight="1">
      <c r="B664" s="11">
        <v>2026</v>
      </c>
      <c r="C664" s="13">
        <v>4</v>
      </c>
      <c r="D664" s="13" t="s">
        <v>15</v>
      </c>
      <c r="E664" s="13" t="s">
        <v>821</v>
      </c>
      <c r="F664" s="13" t="s">
        <v>110</v>
      </c>
      <c r="G664" s="13">
        <v>5610160501</v>
      </c>
      <c r="H664" s="13" t="s">
        <v>825</v>
      </c>
      <c r="I664" s="13" t="s">
        <v>3838</v>
      </c>
      <c r="J664" s="130" t="s">
        <v>17</v>
      </c>
      <c r="K664" s="172">
        <v>670.8</v>
      </c>
      <c r="L664" s="130" t="s">
        <v>121</v>
      </c>
      <c r="M664" s="284">
        <v>415869000</v>
      </c>
      <c r="N664" s="130"/>
      <c r="O664" s="130" t="s">
        <v>271</v>
      </c>
      <c r="P664" s="130"/>
      <c r="Q664" s="13" t="s">
        <v>258</v>
      </c>
      <c r="R664" s="11" t="s">
        <v>537</v>
      </c>
      <c r="S664" s="11" t="s">
        <v>538</v>
      </c>
      <c r="T664" s="13" t="s">
        <v>24</v>
      </c>
      <c r="U664" s="13"/>
      <c r="V664" s="13"/>
    </row>
    <row r="665" spans="2:22" s="144" customFormat="1" ht="17.25" customHeight="1">
      <c r="B665" s="11">
        <v>2026</v>
      </c>
      <c r="C665" s="13">
        <v>4</v>
      </c>
      <c r="D665" s="13" t="s">
        <v>15</v>
      </c>
      <c r="E665" s="13" t="s">
        <v>821</v>
      </c>
      <c r="F665" s="13" t="s">
        <v>110</v>
      </c>
      <c r="G665" s="13">
        <v>4617162201</v>
      </c>
      <c r="H665" s="13" t="s">
        <v>3839</v>
      </c>
      <c r="I665" s="13" t="s">
        <v>105</v>
      </c>
      <c r="J665" s="130" t="s">
        <v>38</v>
      </c>
      <c r="K665" s="172">
        <v>1</v>
      </c>
      <c r="L665" s="130" t="s">
        <v>100</v>
      </c>
      <c r="M665" s="284">
        <v>25395690</v>
      </c>
      <c r="N665" s="130"/>
      <c r="O665" s="130" t="s">
        <v>271</v>
      </c>
      <c r="P665" s="130"/>
      <c r="Q665" s="13" t="s">
        <v>258</v>
      </c>
      <c r="R665" s="11" t="s">
        <v>3840</v>
      </c>
      <c r="S665" s="11" t="s">
        <v>538</v>
      </c>
      <c r="T665" s="13" t="s">
        <v>24</v>
      </c>
      <c r="U665" s="13"/>
      <c r="V665" s="13"/>
    </row>
    <row r="666" spans="2:22" s="144" customFormat="1" ht="17.25" customHeight="1">
      <c r="B666" s="11">
        <v>2026</v>
      </c>
      <c r="C666" s="13">
        <v>4</v>
      </c>
      <c r="D666" s="13" t="s">
        <v>15</v>
      </c>
      <c r="E666" s="13" t="s">
        <v>821</v>
      </c>
      <c r="F666" s="13" t="s">
        <v>110</v>
      </c>
      <c r="G666" s="13">
        <v>5216154001</v>
      </c>
      <c r="H666" s="13" t="s">
        <v>826</v>
      </c>
      <c r="I666" s="13" t="s">
        <v>370</v>
      </c>
      <c r="J666" s="130" t="s">
        <v>38</v>
      </c>
      <c r="K666" s="172">
        <v>1</v>
      </c>
      <c r="L666" s="130" t="s">
        <v>100</v>
      </c>
      <c r="M666" s="284">
        <v>13973000</v>
      </c>
      <c r="N666" s="130"/>
      <c r="O666" s="130" t="s">
        <v>271</v>
      </c>
      <c r="P666" s="130"/>
      <c r="Q666" s="13" t="s">
        <v>258</v>
      </c>
      <c r="R666" s="11" t="s">
        <v>3840</v>
      </c>
      <c r="S666" s="11" t="s">
        <v>538</v>
      </c>
      <c r="T666" s="13" t="s">
        <v>24</v>
      </c>
      <c r="U666" s="13"/>
      <c r="V666" s="13"/>
    </row>
    <row r="667" spans="2:22" s="144" customFormat="1" ht="17.25" customHeight="1">
      <c r="B667" s="11">
        <v>2026</v>
      </c>
      <c r="C667" s="13">
        <v>4</v>
      </c>
      <c r="D667" s="13" t="s">
        <v>15</v>
      </c>
      <c r="E667" s="13" t="s">
        <v>1438</v>
      </c>
      <c r="F667" s="13" t="s">
        <v>110</v>
      </c>
      <c r="G667" s="13">
        <v>3011159701</v>
      </c>
      <c r="H667" s="13" t="s">
        <v>132</v>
      </c>
      <c r="I667" s="13" t="s">
        <v>1439</v>
      </c>
      <c r="J667" s="130" t="s">
        <v>16</v>
      </c>
      <c r="K667" s="172">
        <v>611</v>
      </c>
      <c r="L667" s="130" t="s">
        <v>116</v>
      </c>
      <c r="M667" s="284">
        <v>59650210</v>
      </c>
      <c r="N667" s="130"/>
      <c r="O667" s="130" t="s">
        <v>271</v>
      </c>
      <c r="P667" s="130"/>
      <c r="Q667" s="13" t="s">
        <v>258</v>
      </c>
      <c r="R667" s="11" t="s">
        <v>537</v>
      </c>
      <c r="S667" s="11" t="s">
        <v>538</v>
      </c>
      <c r="T667" s="13" t="s">
        <v>24</v>
      </c>
      <c r="U667" s="13"/>
      <c r="V667" s="13"/>
    </row>
    <row r="668" spans="2:22" s="144" customFormat="1" ht="17.25" customHeight="1">
      <c r="B668" s="11">
        <v>2026</v>
      </c>
      <c r="C668" s="13">
        <v>4</v>
      </c>
      <c r="D668" s="13" t="s">
        <v>15</v>
      </c>
      <c r="E668" s="13" t="s">
        <v>1526</v>
      </c>
      <c r="F668" s="13" t="s">
        <v>110</v>
      </c>
      <c r="G668" s="13">
        <v>2611160701</v>
      </c>
      <c r="H668" s="13" t="s">
        <v>140</v>
      </c>
      <c r="I668" s="13" t="s">
        <v>1534</v>
      </c>
      <c r="J668" s="130" t="s">
        <v>37</v>
      </c>
      <c r="K668" s="172">
        <v>2</v>
      </c>
      <c r="L668" s="130" t="s">
        <v>112</v>
      </c>
      <c r="M668" s="284">
        <v>205300669</v>
      </c>
      <c r="N668" s="130" t="s">
        <v>271</v>
      </c>
      <c r="O668" s="130"/>
      <c r="P668" s="130"/>
      <c r="Q668" s="13" t="s">
        <v>258</v>
      </c>
      <c r="R668" s="11" t="s">
        <v>457</v>
      </c>
      <c r="S668" s="11" t="s">
        <v>458</v>
      </c>
      <c r="T668" s="13" t="s">
        <v>24</v>
      </c>
      <c r="U668" s="13"/>
      <c r="V668" s="13"/>
    </row>
    <row r="669" spans="2:22" s="144" customFormat="1" ht="17.25" customHeight="1">
      <c r="B669" s="11">
        <v>2026</v>
      </c>
      <c r="C669" s="13">
        <v>4</v>
      </c>
      <c r="D669" s="13" t="s">
        <v>15</v>
      </c>
      <c r="E669" s="13" t="s">
        <v>1526</v>
      </c>
      <c r="F669" s="13" t="s">
        <v>110</v>
      </c>
      <c r="G669" s="13">
        <v>9930161601</v>
      </c>
      <c r="H669" s="13" t="s">
        <v>849</v>
      </c>
      <c r="I669" s="13" t="s">
        <v>1512</v>
      </c>
      <c r="J669" s="130" t="s">
        <v>17</v>
      </c>
      <c r="K669" s="172">
        <v>1405.8</v>
      </c>
      <c r="L669" s="130" t="s">
        <v>103</v>
      </c>
      <c r="M669" s="284">
        <v>60871140</v>
      </c>
      <c r="N669" s="130"/>
      <c r="O669" s="130" t="s">
        <v>271</v>
      </c>
      <c r="P669" s="130"/>
      <c r="Q669" s="13" t="s">
        <v>258</v>
      </c>
      <c r="R669" s="11" t="s">
        <v>491</v>
      </c>
      <c r="S669" s="11" t="s">
        <v>492</v>
      </c>
      <c r="T669" s="13" t="s">
        <v>24</v>
      </c>
      <c r="U669" s="13"/>
      <c r="V669" s="13"/>
    </row>
    <row r="670" spans="2:22" s="144" customFormat="1" ht="17.25" customHeight="1">
      <c r="B670" s="11">
        <v>2026</v>
      </c>
      <c r="C670" s="13">
        <v>4</v>
      </c>
      <c r="D670" s="13" t="s">
        <v>15</v>
      </c>
      <c r="E670" s="13" t="s">
        <v>1526</v>
      </c>
      <c r="F670" s="13" t="s">
        <v>110</v>
      </c>
      <c r="G670" s="13">
        <v>3015180211</v>
      </c>
      <c r="H670" s="13" t="s">
        <v>815</v>
      </c>
      <c r="I670" s="13" t="s">
        <v>3841</v>
      </c>
      <c r="J670" s="130" t="s">
        <v>17</v>
      </c>
      <c r="K670" s="172">
        <v>1245</v>
      </c>
      <c r="L670" s="130" t="s">
        <v>112</v>
      </c>
      <c r="M670" s="284">
        <v>185505000</v>
      </c>
      <c r="N670" s="130"/>
      <c r="O670" s="130" t="s">
        <v>271</v>
      </c>
      <c r="P670" s="130"/>
      <c r="Q670" s="13" t="s">
        <v>258</v>
      </c>
      <c r="R670" s="11" t="s">
        <v>491</v>
      </c>
      <c r="S670" s="11" t="s">
        <v>492</v>
      </c>
      <c r="T670" s="13" t="s">
        <v>24</v>
      </c>
      <c r="U670" s="13"/>
      <c r="V670" s="13"/>
    </row>
    <row r="671" spans="2:22" s="144" customFormat="1" ht="17.25" customHeight="1">
      <c r="B671" s="11">
        <v>2026</v>
      </c>
      <c r="C671" s="13">
        <v>4</v>
      </c>
      <c r="D671" s="13" t="s">
        <v>15</v>
      </c>
      <c r="E671" s="13" t="s">
        <v>1526</v>
      </c>
      <c r="F671" s="13" t="s">
        <v>110</v>
      </c>
      <c r="G671" s="13">
        <v>3017169801</v>
      </c>
      <c r="H671" s="13" t="s">
        <v>151</v>
      </c>
      <c r="I671" s="13" t="s">
        <v>366</v>
      </c>
      <c r="J671" s="130" t="s">
        <v>17</v>
      </c>
      <c r="K671" s="172">
        <v>5083.3</v>
      </c>
      <c r="L671" s="130" t="s">
        <v>345</v>
      </c>
      <c r="M671" s="284">
        <v>80824470</v>
      </c>
      <c r="N671" s="130"/>
      <c r="O671" s="130" t="s">
        <v>271</v>
      </c>
      <c r="P671" s="130"/>
      <c r="Q671" s="13" t="s">
        <v>258</v>
      </c>
      <c r="R671" s="11" t="s">
        <v>491</v>
      </c>
      <c r="S671" s="11" t="s">
        <v>492</v>
      </c>
      <c r="T671" s="13" t="s">
        <v>24</v>
      </c>
      <c r="U671" s="13"/>
      <c r="V671" s="13"/>
    </row>
    <row r="672" spans="2:22" s="144" customFormat="1" ht="17.25" customHeight="1">
      <c r="B672" s="11">
        <v>2026</v>
      </c>
      <c r="C672" s="13">
        <v>4</v>
      </c>
      <c r="D672" s="13" t="s">
        <v>15</v>
      </c>
      <c r="E672" s="13" t="s">
        <v>1526</v>
      </c>
      <c r="F672" s="13" t="s">
        <v>110</v>
      </c>
      <c r="G672" s="13">
        <v>3017169801</v>
      </c>
      <c r="H672" s="13" t="s">
        <v>151</v>
      </c>
      <c r="I672" s="13" t="s">
        <v>828</v>
      </c>
      <c r="J672" s="130" t="s">
        <v>17</v>
      </c>
      <c r="K672" s="172">
        <v>760.5</v>
      </c>
      <c r="L672" s="130" t="s">
        <v>345</v>
      </c>
      <c r="M672" s="284">
        <v>12168000</v>
      </c>
      <c r="N672" s="130"/>
      <c r="O672" s="130" t="s">
        <v>271</v>
      </c>
      <c r="P672" s="130"/>
      <c r="Q672" s="13" t="s">
        <v>258</v>
      </c>
      <c r="R672" s="11" t="s">
        <v>491</v>
      </c>
      <c r="S672" s="11" t="s">
        <v>492</v>
      </c>
      <c r="T672" s="13" t="s">
        <v>24</v>
      </c>
      <c r="U672" s="13"/>
      <c r="V672" s="13"/>
    </row>
    <row r="673" spans="2:22" s="144" customFormat="1" ht="17.25" customHeight="1">
      <c r="B673" s="11">
        <v>2026</v>
      </c>
      <c r="C673" s="13">
        <v>4</v>
      </c>
      <c r="D673" s="13" t="s">
        <v>15</v>
      </c>
      <c r="E673" s="13" t="s">
        <v>1508</v>
      </c>
      <c r="F673" s="13" t="s">
        <v>110</v>
      </c>
      <c r="G673" s="13">
        <v>2611160701</v>
      </c>
      <c r="H673" s="13" t="s">
        <v>140</v>
      </c>
      <c r="I673" s="13" t="s">
        <v>1531</v>
      </c>
      <c r="J673" s="130" t="s">
        <v>1532</v>
      </c>
      <c r="K673" s="172">
        <v>1</v>
      </c>
      <c r="L673" s="130" t="s">
        <v>112</v>
      </c>
      <c r="M673" s="284">
        <v>92284774</v>
      </c>
      <c r="N673" s="130" t="s">
        <v>271</v>
      </c>
      <c r="O673" s="130"/>
      <c r="P673" s="130"/>
      <c r="Q673" s="13" t="s">
        <v>258</v>
      </c>
      <c r="R673" s="11" t="s">
        <v>457</v>
      </c>
      <c r="S673" s="11" t="s">
        <v>458</v>
      </c>
      <c r="T673" s="13" t="s">
        <v>24</v>
      </c>
      <c r="U673" s="13"/>
      <c r="V673" s="13"/>
    </row>
    <row r="674" spans="2:22" s="144" customFormat="1" ht="17.25" customHeight="1">
      <c r="B674" s="11">
        <v>2026</v>
      </c>
      <c r="C674" s="13">
        <v>4</v>
      </c>
      <c r="D674" s="13" t="s">
        <v>15</v>
      </c>
      <c r="E674" s="13" t="s">
        <v>1508</v>
      </c>
      <c r="F674" s="13" t="s">
        <v>110</v>
      </c>
      <c r="G674" s="13">
        <v>3013170201</v>
      </c>
      <c r="H674" s="13" t="s">
        <v>742</v>
      </c>
      <c r="I674" s="13" t="s">
        <v>1509</v>
      </c>
      <c r="J674" s="130" t="s">
        <v>17</v>
      </c>
      <c r="K674" s="172">
        <v>580</v>
      </c>
      <c r="L674" s="130" t="s">
        <v>121</v>
      </c>
      <c r="M674" s="284">
        <v>23803200</v>
      </c>
      <c r="N674" s="130"/>
      <c r="O674" s="130" t="s">
        <v>271</v>
      </c>
      <c r="P674" s="130"/>
      <c r="Q674" s="13" t="s">
        <v>258</v>
      </c>
      <c r="R674" s="11" t="s">
        <v>491</v>
      </c>
      <c r="S674" s="11" t="s">
        <v>492</v>
      </c>
      <c r="T674" s="13" t="s">
        <v>24</v>
      </c>
      <c r="U674" s="13"/>
      <c r="V674" s="13"/>
    </row>
    <row r="675" spans="2:22" s="144" customFormat="1" ht="17.25" customHeight="1">
      <c r="B675" s="11">
        <v>2026</v>
      </c>
      <c r="C675" s="13">
        <v>4</v>
      </c>
      <c r="D675" s="13" t="s">
        <v>15</v>
      </c>
      <c r="E675" s="13" t="s">
        <v>1508</v>
      </c>
      <c r="F675" s="13" t="s">
        <v>110</v>
      </c>
      <c r="G675" s="13">
        <v>3013170201</v>
      </c>
      <c r="H675" s="13" t="s">
        <v>742</v>
      </c>
      <c r="I675" s="13" t="s">
        <v>1510</v>
      </c>
      <c r="J675" s="130" t="s">
        <v>17</v>
      </c>
      <c r="K675" s="172">
        <v>1881</v>
      </c>
      <c r="L675" s="130" t="s">
        <v>121</v>
      </c>
      <c r="M675" s="284">
        <v>83328300</v>
      </c>
      <c r="N675" s="130"/>
      <c r="O675" s="130" t="s">
        <v>271</v>
      </c>
      <c r="P675" s="130"/>
      <c r="Q675" s="13" t="s">
        <v>258</v>
      </c>
      <c r="R675" s="11" t="s">
        <v>491</v>
      </c>
      <c r="S675" s="11" t="s">
        <v>492</v>
      </c>
      <c r="T675" s="13" t="s">
        <v>24</v>
      </c>
      <c r="U675" s="13"/>
      <c r="V675" s="13"/>
    </row>
    <row r="676" spans="2:22" s="144" customFormat="1" ht="17.25" customHeight="1">
      <c r="B676" s="11">
        <v>2026</v>
      </c>
      <c r="C676" s="13">
        <v>4</v>
      </c>
      <c r="D676" s="13" t="s">
        <v>15</v>
      </c>
      <c r="E676" s="13" t="s">
        <v>1508</v>
      </c>
      <c r="F676" s="13" t="s">
        <v>110</v>
      </c>
      <c r="G676" s="13">
        <v>3017169801</v>
      </c>
      <c r="H676" s="13" t="s">
        <v>151</v>
      </c>
      <c r="I676" s="13" t="s">
        <v>366</v>
      </c>
      <c r="J676" s="130" t="s">
        <v>17</v>
      </c>
      <c r="K676" s="172">
        <v>9060.2000000000007</v>
      </c>
      <c r="L676" s="130" t="s">
        <v>345</v>
      </c>
      <c r="M676" s="284">
        <v>142245140</v>
      </c>
      <c r="N676" s="130"/>
      <c r="O676" s="130" t="s">
        <v>271</v>
      </c>
      <c r="P676" s="130"/>
      <c r="Q676" s="13" t="s">
        <v>258</v>
      </c>
      <c r="R676" s="11" t="s">
        <v>491</v>
      </c>
      <c r="S676" s="11" t="s">
        <v>492</v>
      </c>
      <c r="T676" s="13" t="s">
        <v>24</v>
      </c>
      <c r="U676" s="13"/>
      <c r="V676" s="13"/>
    </row>
    <row r="677" spans="2:22" s="144" customFormat="1" ht="17.25" customHeight="1">
      <c r="B677" s="11">
        <v>2026</v>
      </c>
      <c r="C677" s="13">
        <v>4</v>
      </c>
      <c r="D677" s="13" t="s">
        <v>15</v>
      </c>
      <c r="E677" s="13" t="s">
        <v>1508</v>
      </c>
      <c r="F677" s="13" t="s">
        <v>110</v>
      </c>
      <c r="G677" s="13">
        <v>3017169801</v>
      </c>
      <c r="H677" s="13" t="s">
        <v>151</v>
      </c>
      <c r="I677" s="13" t="s">
        <v>828</v>
      </c>
      <c r="J677" s="130" t="s">
        <v>17</v>
      </c>
      <c r="K677" s="172">
        <v>5432.1</v>
      </c>
      <c r="L677" s="130" t="s">
        <v>345</v>
      </c>
      <c r="M677" s="284">
        <v>86913600</v>
      </c>
      <c r="N677" s="130"/>
      <c r="O677" s="130" t="s">
        <v>271</v>
      </c>
      <c r="P677" s="130"/>
      <c r="Q677" s="13" t="s">
        <v>258</v>
      </c>
      <c r="R677" s="11" t="s">
        <v>491</v>
      </c>
      <c r="S677" s="11" t="s">
        <v>492</v>
      </c>
      <c r="T677" s="13" t="s">
        <v>24</v>
      </c>
      <c r="U677" s="13"/>
      <c r="V677" s="13"/>
    </row>
    <row r="678" spans="2:22" s="144" customFormat="1" ht="17.25" customHeight="1">
      <c r="B678" s="11">
        <v>2026</v>
      </c>
      <c r="C678" s="13">
        <v>4</v>
      </c>
      <c r="D678" s="13" t="s">
        <v>15</v>
      </c>
      <c r="E678" s="13" t="s">
        <v>1508</v>
      </c>
      <c r="F678" s="13" t="s">
        <v>110</v>
      </c>
      <c r="G678" s="13">
        <v>3017169801</v>
      </c>
      <c r="H678" s="13" t="s">
        <v>151</v>
      </c>
      <c r="I678" s="13" t="s">
        <v>1517</v>
      </c>
      <c r="J678" s="130" t="s">
        <v>17</v>
      </c>
      <c r="K678" s="172">
        <v>427.3</v>
      </c>
      <c r="L678" s="130" t="s">
        <v>345</v>
      </c>
      <c r="M678" s="284">
        <v>10682500</v>
      </c>
      <c r="N678" s="130"/>
      <c r="O678" s="130" t="s">
        <v>271</v>
      </c>
      <c r="P678" s="130"/>
      <c r="Q678" s="13" t="s">
        <v>258</v>
      </c>
      <c r="R678" s="11" t="s">
        <v>491</v>
      </c>
      <c r="S678" s="11" t="s">
        <v>492</v>
      </c>
      <c r="T678" s="13" t="s">
        <v>24</v>
      </c>
      <c r="U678" s="13"/>
      <c r="V678" s="13"/>
    </row>
    <row r="679" spans="2:22" s="144" customFormat="1" ht="17.25" customHeight="1">
      <c r="B679" s="11">
        <v>2026</v>
      </c>
      <c r="C679" s="13">
        <v>5</v>
      </c>
      <c r="D679" s="13" t="s">
        <v>3052</v>
      </c>
      <c r="E679" s="13" t="s">
        <v>1526</v>
      </c>
      <c r="F679" s="13" t="s">
        <v>51</v>
      </c>
      <c r="G679" s="13">
        <v>4322281805</v>
      </c>
      <c r="H679" s="13" t="s">
        <v>747</v>
      </c>
      <c r="I679" s="13"/>
      <c r="J679" s="130" t="s">
        <v>38</v>
      </c>
      <c r="K679" s="172">
        <v>1</v>
      </c>
      <c r="L679" s="130" t="s">
        <v>100</v>
      </c>
      <c r="M679" s="284">
        <v>49512491</v>
      </c>
      <c r="N679" s="130"/>
      <c r="O679" s="130" t="s">
        <v>271</v>
      </c>
      <c r="P679" s="130"/>
      <c r="Q679" s="13" t="s">
        <v>258</v>
      </c>
      <c r="R679" s="11" t="s">
        <v>457</v>
      </c>
      <c r="S679" s="11" t="s">
        <v>458</v>
      </c>
      <c r="T679" s="13" t="s">
        <v>24</v>
      </c>
      <c r="U679" s="13"/>
      <c r="V679" s="13"/>
    </row>
    <row r="680" spans="2:22" s="144" customFormat="1" ht="17.25" customHeight="1">
      <c r="B680" s="11">
        <v>2026</v>
      </c>
      <c r="C680" s="13">
        <v>5</v>
      </c>
      <c r="D680" s="13" t="s">
        <v>3052</v>
      </c>
      <c r="E680" s="13" t="s">
        <v>1526</v>
      </c>
      <c r="F680" s="13" t="s">
        <v>110</v>
      </c>
      <c r="G680" s="13">
        <v>4511170501</v>
      </c>
      <c r="H680" s="13" t="s">
        <v>1533</v>
      </c>
      <c r="I680" s="13"/>
      <c r="J680" s="130" t="s">
        <v>38</v>
      </c>
      <c r="K680" s="172">
        <v>1</v>
      </c>
      <c r="L680" s="130" t="s">
        <v>100</v>
      </c>
      <c r="M680" s="284">
        <v>52218600</v>
      </c>
      <c r="N680" s="130"/>
      <c r="O680" s="130" t="s">
        <v>271</v>
      </c>
      <c r="P680" s="130"/>
      <c r="Q680" s="13" t="s">
        <v>258</v>
      </c>
      <c r="R680" s="11" t="s">
        <v>457</v>
      </c>
      <c r="S680" s="11" t="s">
        <v>458</v>
      </c>
      <c r="T680" s="13" t="s">
        <v>24</v>
      </c>
      <c r="U680" s="13"/>
      <c r="V680" s="13"/>
    </row>
    <row r="681" spans="2:22" s="144" customFormat="1" ht="17.25" customHeight="1">
      <c r="B681" s="11">
        <v>2026</v>
      </c>
      <c r="C681" s="13">
        <v>5</v>
      </c>
      <c r="D681" s="13" t="s">
        <v>3052</v>
      </c>
      <c r="E681" s="13" t="s">
        <v>1526</v>
      </c>
      <c r="F681" s="13" t="s">
        <v>51</v>
      </c>
      <c r="G681" s="13">
        <v>5512190301</v>
      </c>
      <c r="H681" s="13" t="s">
        <v>1535</v>
      </c>
      <c r="I681" s="13"/>
      <c r="J681" s="130" t="s">
        <v>38</v>
      </c>
      <c r="K681" s="172">
        <v>1</v>
      </c>
      <c r="L681" s="130" t="s">
        <v>100</v>
      </c>
      <c r="M681" s="284">
        <v>65724323</v>
      </c>
      <c r="N681" s="130"/>
      <c r="O681" s="130" t="s">
        <v>271</v>
      </c>
      <c r="P681" s="130"/>
      <c r="Q681" s="13" t="s">
        <v>258</v>
      </c>
      <c r="R681" s="11" t="s">
        <v>457</v>
      </c>
      <c r="S681" s="11" t="s">
        <v>458</v>
      </c>
      <c r="T681" s="13" t="s">
        <v>24</v>
      </c>
      <c r="U681" s="13"/>
      <c r="V681" s="13"/>
    </row>
    <row r="682" spans="2:22" s="144" customFormat="1" ht="17.25" customHeight="1">
      <c r="B682" s="11">
        <v>2026</v>
      </c>
      <c r="C682" s="13">
        <v>5</v>
      </c>
      <c r="D682" s="13" t="s">
        <v>3052</v>
      </c>
      <c r="E682" s="13" t="s">
        <v>1526</v>
      </c>
      <c r="F682" s="13" t="s">
        <v>110</v>
      </c>
      <c r="G682" s="13">
        <v>5612101501</v>
      </c>
      <c r="H682" s="13" t="s">
        <v>1527</v>
      </c>
      <c r="I682" s="13" t="s">
        <v>1528</v>
      </c>
      <c r="J682" s="130" t="s">
        <v>17</v>
      </c>
      <c r="K682" s="172">
        <v>7</v>
      </c>
      <c r="L682" s="130" t="s">
        <v>106</v>
      </c>
      <c r="M682" s="284">
        <v>6895000</v>
      </c>
      <c r="N682" s="130"/>
      <c r="O682" s="130" t="s">
        <v>271</v>
      </c>
      <c r="P682" s="130"/>
      <c r="Q682" s="13" t="s">
        <v>258</v>
      </c>
      <c r="R682" s="11" t="s">
        <v>491</v>
      </c>
      <c r="S682" s="11" t="s">
        <v>492</v>
      </c>
      <c r="T682" s="13" t="s">
        <v>24</v>
      </c>
      <c r="U682" s="13"/>
      <c r="V682" s="13"/>
    </row>
    <row r="683" spans="2:22" s="144" customFormat="1" ht="17.25" customHeight="1">
      <c r="B683" s="11">
        <v>2026</v>
      </c>
      <c r="C683" s="13">
        <v>5</v>
      </c>
      <c r="D683" s="13" t="s">
        <v>3052</v>
      </c>
      <c r="E683" s="13" t="s">
        <v>1526</v>
      </c>
      <c r="F683" s="13" t="s">
        <v>110</v>
      </c>
      <c r="G683" s="13">
        <v>3011159701</v>
      </c>
      <c r="H683" s="13" t="s">
        <v>731</v>
      </c>
      <c r="I683" s="13" t="s">
        <v>1506</v>
      </c>
      <c r="J683" s="130" t="s">
        <v>16</v>
      </c>
      <c r="K683" s="172">
        <v>308</v>
      </c>
      <c r="L683" s="130" t="s">
        <v>116</v>
      </c>
      <c r="M683" s="284">
        <v>31517640</v>
      </c>
      <c r="N683" s="130"/>
      <c r="O683" s="130" t="s">
        <v>271</v>
      </c>
      <c r="P683" s="130"/>
      <c r="Q683" s="13" t="s">
        <v>258</v>
      </c>
      <c r="R683" s="11" t="s">
        <v>491</v>
      </c>
      <c r="S683" s="11" t="s">
        <v>492</v>
      </c>
      <c r="T683" s="13" t="s">
        <v>24</v>
      </c>
      <c r="U683" s="13"/>
      <c r="V683" s="13"/>
    </row>
    <row r="684" spans="2:22" s="144" customFormat="1" ht="17.25" customHeight="1">
      <c r="B684" s="11">
        <v>2026</v>
      </c>
      <c r="C684" s="13">
        <v>5</v>
      </c>
      <c r="D684" s="13" t="s">
        <v>3052</v>
      </c>
      <c r="E684" s="13" t="s">
        <v>1526</v>
      </c>
      <c r="F684" s="13" t="s">
        <v>110</v>
      </c>
      <c r="G684" s="13">
        <v>3011159701</v>
      </c>
      <c r="H684" s="13" t="s">
        <v>731</v>
      </c>
      <c r="I684" s="13" t="s">
        <v>1379</v>
      </c>
      <c r="J684" s="130" t="s">
        <v>16</v>
      </c>
      <c r="K684" s="172">
        <v>610</v>
      </c>
      <c r="L684" s="130" t="s">
        <v>116</v>
      </c>
      <c r="M684" s="284">
        <v>53307900</v>
      </c>
      <c r="N684" s="130"/>
      <c r="O684" s="130" t="s">
        <v>271</v>
      </c>
      <c r="P684" s="130"/>
      <c r="Q684" s="13" t="s">
        <v>258</v>
      </c>
      <c r="R684" s="11" t="s">
        <v>491</v>
      </c>
      <c r="S684" s="11" t="s">
        <v>492</v>
      </c>
      <c r="T684" s="13" t="s">
        <v>24</v>
      </c>
      <c r="U684" s="13"/>
      <c r="V684" s="13"/>
    </row>
    <row r="685" spans="2:22" s="144" customFormat="1" ht="17.25" customHeight="1">
      <c r="B685" s="11">
        <v>2026</v>
      </c>
      <c r="C685" s="13">
        <v>5</v>
      </c>
      <c r="D685" s="13" t="s">
        <v>3052</v>
      </c>
      <c r="E685" s="13" t="s">
        <v>1526</v>
      </c>
      <c r="F685" s="13" t="s">
        <v>110</v>
      </c>
      <c r="G685" s="13">
        <v>4014218501</v>
      </c>
      <c r="H685" s="13" t="s">
        <v>1519</v>
      </c>
      <c r="I685" s="13" t="s">
        <v>284</v>
      </c>
      <c r="J685" s="130" t="s">
        <v>16</v>
      </c>
      <c r="K685" s="172">
        <v>19</v>
      </c>
      <c r="L685" s="130" t="s">
        <v>108</v>
      </c>
      <c r="M685" s="284">
        <v>3782900</v>
      </c>
      <c r="N685" s="130"/>
      <c r="O685" s="130" t="s">
        <v>271</v>
      </c>
      <c r="P685" s="130"/>
      <c r="Q685" s="13" t="s">
        <v>258</v>
      </c>
      <c r="R685" s="11" t="s">
        <v>491</v>
      </c>
      <c r="S685" s="11" t="s">
        <v>492</v>
      </c>
      <c r="T685" s="13" t="s">
        <v>24</v>
      </c>
      <c r="U685" s="13"/>
      <c r="V685" s="13"/>
    </row>
    <row r="686" spans="2:22" s="144" customFormat="1" ht="17.25" customHeight="1">
      <c r="B686" s="11">
        <v>2026</v>
      </c>
      <c r="C686" s="13">
        <v>5</v>
      </c>
      <c r="D686" s="13" t="s">
        <v>3052</v>
      </c>
      <c r="E686" s="13" t="s">
        <v>1526</v>
      </c>
      <c r="F686" s="13" t="s">
        <v>110</v>
      </c>
      <c r="G686" s="13">
        <v>4014210901</v>
      </c>
      <c r="H686" s="13" t="s">
        <v>137</v>
      </c>
      <c r="I686" s="13" t="s">
        <v>803</v>
      </c>
      <c r="J686" s="130" t="s">
        <v>16</v>
      </c>
      <c r="K686" s="172">
        <v>43</v>
      </c>
      <c r="L686" s="130" t="s">
        <v>108</v>
      </c>
      <c r="M686" s="284">
        <v>3234030</v>
      </c>
      <c r="N686" s="130"/>
      <c r="O686" s="130" t="s">
        <v>271</v>
      </c>
      <c r="P686" s="130"/>
      <c r="Q686" s="13" t="s">
        <v>258</v>
      </c>
      <c r="R686" s="11" t="s">
        <v>491</v>
      </c>
      <c r="S686" s="11" t="s">
        <v>492</v>
      </c>
      <c r="T686" s="13" t="s">
        <v>24</v>
      </c>
      <c r="U686" s="13"/>
      <c r="V686" s="13"/>
    </row>
    <row r="687" spans="2:22" s="144" customFormat="1" ht="17.25" customHeight="1">
      <c r="B687" s="11">
        <v>2026</v>
      </c>
      <c r="C687" s="13">
        <v>5</v>
      </c>
      <c r="D687" s="13" t="s">
        <v>3052</v>
      </c>
      <c r="E687" s="13" t="s">
        <v>1526</v>
      </c>
      <c r="F687" s="13" t="s">
        <v>110</v>
      </c>
      <c r="G687" s="13">
        <v>4014178203</v>
      </c>
      <c r="H687" s="13" t="s">
        <v>732</v>
      </c>
      <c r="I687" s="13" t="s">
        <v>1520</v>
      </c>
      <c r="J687" s="130" t="s">
        <v>16</v>
      </c>
      <c r="K687" s="172">
        <v>205</v>
      </c>
      <c r="L687" s="130" t="s">
        <v>273</v>
      </c>
      <c r="M687" s="284">
        <v>16461500</v>
      </c>
      <c r="N687" s="130"/>
      <c r="O687" s="130" t="s">
        <v>271</v>
      </c>
      <c r="P687" s="130"/>
      <c r="Q687" s="13" t="s">
        <v>258</v>
      </c>
      <c r="R687" s="11" t="s">
        <v>491</v>
      </c>
      <c r="S687" s="11" t="s">
        <v>492</v>
      </c>
      <c r="T687" s="13" t="s">
        <v>24</v>
      </c>
      <c r="U687" s="13"/>
      <c r="V687" s="13"/>
    </row>
    <row r="688" spans="2:22" s="144" customFormat="1" ht="17.25" customHeight="1">
      <c r="B688" s="11">
        <v>2026</v>
      </c>
      <c r="C688" s="13">
        <v>5</v>
      </c>
      <c r="D688" s="13" t="s">
        <v>3052</v>
      </c>
      <c r="E688" s="13" t="s">
        <v>1526</v>
      </c>
      <c r="F688" s="13" t="s">
        <v>110</v>
      </c>
      <c r="G688" s="13">
        <v>3013150201</v>
      </c>
      <c r="H688" s="13" t="s">
        <v>727</v>
      </c>
      <c r="I688" s="13" t="s">
        <v>1529</v>
      </c>
      <c r="J688" s="130" t="s">
        <v>16</v>
      </c>
      <c r="K688" s="172">
        <v>316</v>
      </c>
      <c r="L688" s="130" t="s">
        <v>121</v>
      </c>
      <c r="M688" s="284">
        <v>6636000</v>
      </c>
      <c r="N688" s="130"/>
      <c r="O688" s="130" t="s">
        <v>271</v>
      </c>
      <c r="P688" s="130"/>
      <c r="Q688" s="13" t="s">
        <v>258</v>
      </c>
      <c r="R688" s="11" t="s">
        <v>491</v>
      </c>
      <c r="S688" s="11" t="s">
        <v>492</v>
      </c>
      <c r="T688" s="13" t="s">
        <v>24</v>
      </c>
      <c r="U688" s="13"/>
      <c r="V688" s="13"/>
    </row>
    <row r="689" spans="2:22" s="144" customFormat="1" ht="17.25" customHeight="1">
      <c r="B689" s="11">
        <v>2026</v>
      </c>
      <c r="C689" s="13">
        <v>5</v>
      </c>
      <c r="D689" s="13" t="s">
        <v>3052</v>
      </c>
      <c r="E689" s="13" t="s">
        <v>1526</v>
      </c>
      <c r="F689" s="13" t="s">
        <v>110</v>
      </c>
      <c r="G689" s="13">
        <v>3013150301</v>
      </c>
      <c r="H689" s="13" t="s">
        <v>709</v>
      </c>
      <c r="I689" s="13" t="s">
        <v>1530</v>
      </c>
      <c r="J689" s="130" t="s">
        <v>16</v>
      </c>
      <c r="K689" s="172">
        <v>196</v>
      </c>
      <c r="L689" s="130" t="s">
        <v>112</v>
      </c>
      <c r="M689" s="284">
        <v>5315520</v>
      </c>
      <c r="N689" s="130"/>
      <c r="O689" s="130" t="s">
        <v>271</v>
      </c>
      <c r="P689" s="130"/>
      <c r="Q689" s="13" t="s">
        <v>258</v>
      </c>
      <c r="R689" s="11" t="s">
        <v>491</v>
      </c>
      <c r="S689" s="11" t="s">
        <v>492</v>
      </c>
      <c r="T689" s="13" t="s">
        <v>24</v>
      </c>
      <c r="U689" s="13"/>
      <c r="V689" s="13"/>
    </row>
    <row r="690" spans="2:22" s="144" customFormat="1" ht="17.25" customHeight="1">
      <c r="B690" s="11">
        <v>2026</v>
      </c>
      <c r="C690" s="13">
        <v>5</v>
      </c>
      <c r="D690" s="13" t="s">
        <v>2007</v>
      </c>
      <c r="E690" s="13" t="s">
        <v>1508</v>
      </c>
      <c r="F690" s="13" t="s">
        <v>51</v>
      </c>
      <c r="G690" s="13">
        <v>4322281805</v>
      </c>
      <c r="H690" s="13" t="s">
        <v>747</v>
      </c>
      <c r="I690" s="13"/>
      <c r="J690" s="130" t="s">
        <v>38</v>
      </c>
      <c r="K690" s="172">
        <v>1</v>
      </c>
      <c r="L690" s="130" t="s">
        <v>100</v>
      </c>
      <c r="M690" s="284">
        <v>150474646</v>
      </c>
      <c r="N690" s="130"/>
      <c r="O690" s="130"/>
      <c r="P690" s="130"/>
      <c r="Q690" s="13" t="s">
        <v>258</v>
      </c>
      <c r="R690" s="11" t="s">
        <v>457</v>
      </c>
      <c r="S690" s="11" t="s">
        <v>458</v>
      </c>
      <c r="T690" s="13" t="s">
        <v>24</v>
      </c>
      <c r="U690" s="13"/>
      <c r="V690" s="13"/>
    </row>
    <row r="691" spans="2:22" s="144" customFormat="1" ht="17.25" customHeight="1">
      <c r="B691" s="11">
        <v>2026</v>
      </c>
      <c r="C691" s="13">
        <v>5</v>
      </c>
      <c r="D691" s="13" t="s">
        <v>3052</v>
      </c>
      <c r="E691" s="13" t="s">
        <v>1508</v>
      </c>
      <c r="F691" s="13" t="s">
        <v>110</v>
      </c>
      <c r="G691" s="13">
        <v>4511170501</v>
      </c>
      <c r="H691" s="13" t="s">
        <v>1533</v>
      </c>
      <c r="I691" s="13"/>
      <c r="J691" s="130" t="s">
        <v>38</v>
      </c>
      <c r="K691" s="172">
        <v>1</v>
      </c>
      <c r="L691" s="130" t="s">
        <v>100</v>
      </c>
      <c r="M691" s="284">
        <v>124344700</v>
      </c>
      <c r="N691" s="130"/>
      <c r="O691" s="130" t="s">
        <v>271</v>
      </c>
      <c r="P691" s="130"/>
      <c r="Q691" s="13" t="s">
        <v>258</v>
      </c>
      <c r="R691" s="11" t="s">
        <v>457</v>
      </c>
      <c r="S691" s="11" t="s">
        <v>458</v>
      </c>
      <c r="T691" s="13" t="s">
        <v>24</v>
      </c>
      <c r="U691" s="13"/>
      <c r="V691" s="13"/>
    </row>
    <row r="692" spans="2:22" s="144" customFormat="1" ht="17.25" customHeight="1">
      <c r="B692" s="11">
        <v>2026</v>
      </c>
      <c r="C692" s="13">
        <v>5</v>
      </c>
      <c r="D692" s="13" t="s">
        <v>3052</v>
      </c>
      <c r="E692" s="13" t="s">
        <v>1508</v>
      </c>
      <c r="F692" s="13" t="s">
        <v>110</v>
      </c>
      <c r="G692" s="13">
        <v>3016159801</v>
      </c>
      <c r="H692" s="13" t="s">
        <v>746</v>
      </c>
      <c r="I692" s="13" t="s">
        <v>1511</v>
      </c>
      <c r="J692" s="130" t="s">
        <v>17</v>
      </c>
      <c r="K692" s="172">
        <v>454</v>
      </c>
      <c r="L692" s="130" t="s">
        <v>121</v>
      </c>
      <c r="M692" s="284">
        <v>51302000</v>
      </c>
      <c r="N692" s="130"/>
      <c r="O692" s="130" t="s">
        <v>271</v>
      </c>
      <c r="P692" s="130"/>
      <c r="Q692" s="13" t="s">
        <v>258</v>
      </c>
      <c r="R692" s="11" t="s">
        <v>491</v>
      </c>
      <c r="S692" s="11" t="s">
        <v>492</v>
      </c>
      <c r="T692" s="13" t="s">
        <v>24</v>
      </c>
      <c r="U692" s="13"/>
      <c r="V692" s="13"/>
    </row>
    <row r="693" spans="2:22" s="144" customFormat="1" ht="17.25" customHeight="1">
      <c r="B693" s="11">
        <v>2026</v>
      </c>
      <c r="C693" s="13">
        <v>5</v>
      </c>
      <c r="D693" s="13" t="s">
        <v>3052</v>
      </c>
      <c r="E693" s="13" t="s">
        <v>1508</v>
      </c>
      <c r="F693" s="13" t="s">
        <v>110</v>
      </c>
      <c r="G693" s="13">
        <v>9930161601</v>
      </c>
      <c r="H693" s="13" t="s">
        <v>849</v>
      </c>
      <c r="I693" s="13" t="s">
        <v>1512</v>
      </c>
      <c r="J693" s="130" t="s">
        <v>17</v>
      </c>
      <c r="K693" s="172">
        <v>1084</v>
      </c>
      <c r="L693" s="130" t="s">
        <v>121</v>
      </c>
      <c r="M693" s="284">
        <v>46937200</v>
      </c>
      <c r="N693" s="130"/>
      <c r="O693" s="130" t="s">
        <v>271</v>
      </c>
      <c r="P693" s="130"/>
      <c r="Q693" s="13" t="s">
        <v>258</v>
      </c>
      <c r="R693" s="11" t="s">
        <v>491</v>
      </c>
      <c r="S693" s="11" t="s">
        <v>492</v>
      </c>
      <c r="T693" s="13" t="s">
        <v>24</v>
      </c>
      <c r="U693" s="13"/>
      <c r="V693" s="13"/>
    </row>
    <row r="694" spans="2:22" s="144" customFormat="1" ht="17.25" customHeight="1">
      <c r="B694" s="11">
        <v>2026</v>
      </c>
      <c r="C694" s="13">
        <v>5</v>
      </c>
      <c r="D694" s="13" t="s">
        <v>3052</v>
      </c>
      <c r="E694" s="13" t="s">
        <v>1508</v>
      </c>
      <c r="F694" s="13" t="s">
        <v>110</v>
      </c>
      <c r="G694" s="13">
        <v>9930161601</v>
      </c>
      <c r="H694" s="13" t="s">
        <v>849</v>
      </c>
      <c r="I694" s="13" t="s">
        <v>1513</v>
      </c>
      <c r="J694" s="130" t="s">
        <v>17</v>
      </c>
      <c r="K694" s="172">
        <v>2547</v>
      </c>
      <c r="L694" s="130" t="s">
        <v>121</v>
      </c>
      <c r="M694" s="284">
        <v>10639800</v>
      </c>
      <c r="N694" s="130"/>
      <c r="O694" s="130" t="s">
        <v>271</v>
      </c>
      <c r="P694" s="130"/>
      <c r="Q694" s="13" t="s">
        <v>258</v>
      </c>
      <c r="R694" s="11" t="s">
        <v>491</v>
      </c>
      <c r="S694" s="11" t="s">
        <v>492</v>
      </c>
      <c r="T694" s="13" t="s">
        <v>24</v>
      </c>
      <c r="U694" s="13"/>
      <c r="V694" s="13"/>
    </row>
    <row r="695" spans="2:22" s="144" customFormat="1" ht="17.25" customHeight="1">
      <c r="B695" s="11">
        <v>2026</v>
      </c>
      <c r="C695" s="13">
        <v>5</v>
      </c>
      <c r="D695" s="13" t="s">
        <v>3052</v>
      </c>
      <c r="E695" s="13" t="s">
        <v>1508</v>
      </c>
      <c r="F695" s="13" t="s">
        <v>110</v>
      </c>
      <c r="G695" s="13">
        <v>3016179701</v>
      </c>
      <c r="H695" s="13" t="s">
        <v>811</v>
      </c>
      <c r="I695" s="13" t="s">
        <v>1514</v>
      </c>
      <c r="J695" s="130" t="s">
        <v>17</v>
      </c>
      <c r="K695" s="172">
        <v>266</v>
      </c>
      <c r="L695" s="130" t="s">
        <v>121</v>
      </c>
      <c r="M695" s="284">
        <v>17290000</v>
      </c>
      <c r="N695" s="130"/>
      <c r="O695" s="130" t="s">
        <v>271</v>
      </c>
      <c r="P695" s="130"/>
      <c r="Q695" s="13" t="s">
        <v>258</v>
      </c>
      <c r="R695" s="11" t="s">
        <v>491</v>
      </c>
      <c r="S695" s="11" t="s">
        <v>492</v>
      </c>
      <c r="T695" s="13" t="s">
        <v>24</v>
      </c>
      <c r="U695" s="13"/>
      <c r="V695" s="13"/>
    </row>
    <row r="696" spans="2:22" s="144" customFormat="1" ht="17.25" customHeight="1">
      <c r="B696" s="11">
        <v>2026</v>
      </c>
      <c r="C696" s="13">
        <v>5</v>
      </c>
      <c r="D696" s="13" t="s">
        <v>3052</v>
      </c>
      <c r="E696" s="13" t="s">
        <v>1508</v>
      </c>
      <c r="F696" s="13" t="s">
        <v>110</v>
      </c>
      <c r="G696" s="13">
        <v>3018150801</v>
      </c>
      <c r="H696" s="13" t="s">
        <v>876</v>
      </c>
      <c r="I696" s="13" t="s">
        <v>1515</v>
      </c>
      <c r="J696" s="130" t="s">
        <v>17</v>
      </c>
      <c r="K696" s="172">
        <v>92</v>
      </c>
      <c r="L696" s="130" t="s">
        <v>121</v>
      </c>
      <c r="M696" s="284">
        <v>16928000</v>
      </c>
      <c r="N696" s="130"/>
      <c r="O696" s="130" t="s">
        <v>271</v>
      </c>
      <c r="P696" s="130"/>
      <c r="Q696" s="13" t="s">
        <v>258</v>
      </c>
      <c r="R696" s="11" t="s">
        <v>491</v>
      </c>
      <c r="S696" s="11" t="s">
        <v>492</v>
      </c>
      <c r="T696" s="13" t="s">
        <v>24</v>
      </c>
      <c r="U696" s="13"/>
      <c r="V696" s="13"/>
    </row>
    <row r="697" spans="2:22" s="144" customFormat="1" ht="17.25" customHeight="1">
      <c r="B697" s="11">
        <v>2026</v>
      </c>
      <c r="C697" s="13">
        <v>5</v>
      </c>
      <c r="D697" s="13" t="s">
        <v>3052</v>
      </c>
      <c r="E697" s="13" t="s">
        <v>1508</v>
      </c>
      <c r="F697" s="13" t="s">
        <v>110</v>
      </c>
      <c r="G697" s="13">
        <v>3018150801</v>
      </c>
      <c r="H697" s="13" t="s">
        <v>876</v>
      </c>
      <c r="I697" s="13" t="s">
        <v>1516</v>
      </c>
      <c r="J697" s="130" t="s">
        <v>17</v>
      </c>
      <c r="K697" s="172">
        <v>4</v>
      </c>
      <c r="L697" s="30" t="s">
        <v>119</v>
      </c>
      <c r="M697" s="284">
        <v>16928000</v>
      </c>
      <c r="N697" s="130"/>
      <c r="O697" s="130" t="s">
        <v>271</v>
      </c>
      <c r="P697" s="130"/>
      <c r="Q697" s="13" t="s">
        <v>258</v>
      </c>
      <c r="R697" s="11" t="s">
        <v>491</v>
      </c>
      <c r="S697" s="11" t="s">
        <v>492</v>
      </c>
      <c r="T697" s="13" t="s">
        <v>24</v>
      </c>
      <c r="U697" s="13"/>
      <c r="V697" s="13"/>
    </row>
    <row r="698" spans="2:22" s="144" customFormat="1" ht="17.25" customHeight="1">
      <c r="B698" s="11">
        <v>2026</v>
      </c>
      <c r="C698" s="13">
        <v>5</v>
      </c>
      <c r="D698" s="13" t="s">
        <v>3052</v>
      </c>
      <c r="E698" s="13" t="s">
        <v>1508</v>
      </c>
      <c r="F698" s="13" t="s">
        <v>110</v>
      </c>
      <c r="G698" s="13">
        <v>3011159701</v>
      </c>
      <c r="H698" s="13" t="s">
        <v>731</v>
      </c>
      <c r="I698" s="13" t="s">
        <v>1379</v>
      </c>
      <c r="J698" s="130" t="s">
        <v>16</v>
      </c>
      <c r="K698" s="172">
        <v>99</v>
      </c>
      <c r="L698" s="130" t="s">
        <v>116</v>
      </c>
      <c r="M698" s="284">
        <v>10194030</v>
      </c>
      <c r="N698" s="130"/>
      <c r="O698" s="130" t="s">
        <v>271</v>
      </c>
      <c r="P698" s="130"/>
      <c r="Q698" s="13" t="s">
        <v>258</v>
      </c>
      <c r="R698" s="11" t="s">
        <v>491</v>
      </c>
      <c r="S698" s="11" t="s">
        <v>492</v>
      </c>
      <c r="T698" s="13" t="s">
        <v>24</v>
      </c>
      <c r="U698" s="13"/>
      <c r="V698" s="13"/>
    </row>
    <row r="699" spans="2:22" s="144" customFormat="1" ht="17.25" customHeight="1">
      <c r="B699" s="11">
        <v>2026</v>
      </c>
      <c r="C699" s="13">
        <v>5</v>
      </c>
      <c r="D699" s="13" t="s">
        <v>3052</v>
      </c>
      <c r="E699" s="13" t="s">
        <v>1508</v>
      </c>
      <c r="F699" s="13" t="s">
        <v>110</v>
      </c>
      <c r="G699" s="13">
        <v>3011159701</v>
      </c>
      <c r="H699" s="13" t="s">
        <v>731</v>
      </c>
      <c r="I699" s="13" t="s">
        <v>1518</v>
      </c>
      <c r="J699" s="130" t="s">
        <v>16</v>
      </c>
      <c r="K699" s="172">
        <v>196</v>
      </c>
      <c r="L699" s="130" t="s">
        <v>116</v>
      </c>
      <c r="M699" s="284">
        <v>22786960</v>
      </c>
      <c r="N699" s="130"/>
      <c r="O699" s="130" t="s">
        <v>271</v>
      </c>
      <c r="P699" s="130"/>
      <c r="Q699" s="13" t="s">
        <v>258</v>
      </c>
      <c r="R699" s="11" t="s">
        <v>491</v>
      </c>
      <c r="S699" s="11" t="s">
        <v>492</v>
      </c>
      <c r="T699" s="13" t="s">
        <v>24</v>
      </c>
      <c r="U699" s="13"/>
      <c r="V699" s="13"/>
    </row>
    <row r="700" spans="2:22" s="144" customFormat="1" ht="17.25" customHeight="1">
      <c r="B700" s="11">
        <v>2026</v>
      </c>
      <c r="C700" s="13">
        <v>5</v>
      </c>
      <c r="D700" s="13" t="s">
        <v>3052</v>
      </c>
      <c r="E700" s="13" t="s">
        <v>1508</v>
      </c>
      <c r="F700" s="13" t="s">
        <v>110</v>
      </c>
      <c r="G700" s="13">
        <v>4014218501</v>
      </c>
      <c r="H700" s="13" t="s">
        <v>1519</v>
      </c>
      <c r="I700" s="13" t="s">
        <v>284</v>
      </c>
      <c r="J700" s="130" t="s">
        <v>16</v>
      </c>
      <c r="K700" s="172">
        <v>32</v>
      </c>
      <c r="L700" s="130" t="s">
        <v>108</v>
      </c>
      <c r="M700" s="284">
        <v>6371200</v>
      </c>
      <c r="N700" s="130"/>
      <c r="O700" s="130" t="s">
        <v>271</v>
      </c>
      <c r="P700" s="130"/>
      <c r="Q700" s="13" t="s">
        <v>258</v>
      </c>
      <c r="R700" s="11" t="s">
        <v>491</v>
      </c>
      <c r="S700" s="11" t="s">
        <v>492</v>
      </c>
      <c r="T700" s="13" t="s">
        <v>24</v>
      </c>
      <c r="U700" s="13"/>
      <c r="V700" s="13"/>
    </row>
    <row r="701" spans="2:22" s="144" customFormat="1" ht="17.25" customHeight="1">
      <c r="B701" s="11">
        <v>2026</v>
      </c>
      <c r="C701" s="13">
        <v>5</v>
      </c>
      <c r="D701" s="13" t="s">
        <v>3052</v>
      </c>
      <c r="E701" s="13" t="s">
        <v>1508</v>
      </c>
      <c r="F701" s="13" t="s">
        <v>110</v>
      </c>
      <c r="G701" s="13">
        <v>4014210901</v>
      </c>
      <c r="H701" s="13" t="s">
        <v>137</v>
      </c>
      <c r="I701" s="13" t="s">
        <v>803</v>
      </c>
      <c r="J701" s="130" t="s">
        <v>16</v>
      </c>
      <c r="K701" s="172">
        <v>38</v>
      </c>
      <c r="L701" s="130" t="s">
        <v>108</v>
      </c>
      <c r="M701" s="284">
        <v>2857980</v>
      </c>
      <c r="N701" s="130"/>
      <c r="O701" s="130" t="s">
        <v>271</v>
      </c>
      <c r="P701" s="130"/>
      <c r="Q701" s="13" t="s">
        <v>258</v>
      </c>
      <c r="R701" s="11" t="s">
        <v>491</v>
      </c>
      <c r="S701" s="11" t="s">
        <v>492</v>
      </c>
      <c r="T701" s="13" t="s">
        <v>24</v>
      </c>
      <c r="U701" s="13"/>
      <c r="V701" s="13"/>
    </row>
    <row r="702" spans="2:22" s="144" customFormat="1" ht="17.25" customHeight="1">
      <c r="B702" s="11">
        <v>2026</v>
      </c>
      <c r="C702" s="13">
        <v>5</v>
      </c>
      <c r="D702" s="13" t="s">
        <v>3052</v>
      </c>
      <c r="E702" s="13" t="s">
        <v>1508</v>
      </c>
      <c r="F702" s="13" t="s">
        <v>110</v>
      </c>
      <c r="G702" s="13">
        <v>3013150301</v>
      </c>
      <c r="H702" s="13" t="s">
        <v>709</v>
      </c>
      <c r="I702" s="13" t="s">
        <v>1521</v>
      </c>
      <c r="J702" s="130" t="s">
        <v>16</v>
      </c>
      <c r="K702" s="172">
        <v>992</v>
      </c>
      <c r="L702" s="130" t="s">
        <v>112</v>
      </c>
      <c r="M702" s="284">
        <v>15526480</v>
      </c>
      <c r="N702" s="130"/>
      <c r="O702" s="130" t="s">
        <v>271</v>
      </c>
      <c r="P702" s="130"/>
      <c r="Q702" s="13" t="s">
        <v>258</v>
      </c>
      <c r="R702" s="11" t="s">
        <v>491</v>
      </c>
      <c r="S702" s="11" t="s">
        <v>492</v>
      </c>
      <c r="T702" s="13" t="s">
        <v>24</v>
      </c>
      <c r="U702" s="13"/>
      <c r="V702" s="13"/>
    </row>
    <row r="703" spans="2:22" s="144" customFormat="1" ht="17.25" customHeight="1">
      <c r="B703" s="11">
        <v>2026</v>
      </c>
      <c r="C703" s="13">
        <v>5</v>
      </c>
      <c r="D703" s="13" t="s">
        <v>3052</v>
      </c>
      <c r="E703" s="13" t="s">
        <v>1508</v>
      </c>
      <c r="F703" s="13" t="s">
        <v>110</v>
      </c>
      <c r="G703" s="13">
        <v>3012999902</v>
      </c>
      <c r="H703" s="13" t="s">
        <v>1522</v>
      </c>
      <c r="I703" s="13" t="s">
        <v>1523</v>
      </c>
      <c r="J703" s="130" t="s">
        <v>281</v>
      </c>
      <c r="K703" s="172">
        <v>486</v>
      </c>
      <c r="L703" s="130" t="s">
        <v>121</v>
      </c>
      <c r="M703" s="284">
        <v>57105000</v>
      </c>
      <c r="N703" s="130"/>
      <c r="O703" s="130" t="s">
        <v>271</v>
      </c>
      <c r="P703" s="130"/>
      <c r="Q703" s="13" t="s">
        <v>258</v>
      </c>
      <c r="R703" s="11" t="s">
        <v>491</v>
      </c>
      <c r="S703" s="11" t="s">
        <v>492</v>
      </c>
      <c r="T703" s="13" t="s">
        <v>24</v>
      </c>
      <c r="U703" s="13"/>
      <c r="V703" s="13"/>
    </row>
    <row r="704" spans="2:22" s="144" customFormat="1" ht="17.25" customHeight="1">
      <c r="B704" s="11">
        <v>2026</v>
      </c>
      <c r="C704" s="13">
        <v>5</v>
      </c>
      <c r="D704" s="13" t="s">
        <v>3052</v>
      </c>
      <c r="E704" s="13" t="s">
        <v>1508</v>
      </c>
      <c r="F704" s="13" t="s">
        <v>110</v>
      </c>
      <c r="G704" s="13">
        <v>4924159701</v>
      </c>
      <c r="H704" s="13" t="s">
        <v>734</v>
      </c>
      <c r="I704" s="13" t="s">
        <v>3842</v>
      </c>
      <c r="J704" s="130" t="s">
        <v>281</v>
      </c>
      <c r="K704" s="172">
        <v>1</v>
      </c>
      <c r="L704" s="30" t="s">
        <v>119</v>
      </c>
      <c r="M704" s="284">
        <v>88500000</v>
      </c>
      <c r="N704" s="130"/>
      <c r="O704" s="130" t="s">
        <v>271</v>
      </c>
      <c r="P704" s="130"/>
      <c r="Q704" s="13" t="s">
        <v>258</v>
      </c>
      <c r="R704" s="11" t="s">
        <v>491</v>
      </c>
      <c r="S704" s="11" t="s">
        <v>492</v>
      </c>
      <c r="T704" s="13" t="s">
        <v>24</v>
      </c>
      <c r="U704" s="13"/>
      <c r="V704" s="13"/>
    </row>
    <row r="705" spans="2:22" s="144" customFormat="1" ht="17.25" customHeight="1">
      <c r="B705" s="11">
        <v>2026</v>
      </c>
      <c r="C705" s="13">
        <v>5</v>
      </c>
      <c r="D705" s="13" t="s">
        <v>3052</v>
      </c>
      <c r="E705" s="13" t="s">
        <v>1508</v>
      </c>
      <c r="F705" s="13" t="s">
        <v>110</v>
      </c>
      <c r="G705" s="13">
        <v>4924159801</v>
      </c>
      <c r="H705" s="13" t="s">
        <v>1524</v>
      </c>
      <c r="I705" s="13" t="s">
        <v>1525</v>
      </c>
      <c r="J705" s="130" t="s">
        <v>281</v>
      </c>
      <c r="K705" s="172">
        <v>1</v>
      </c>
      <c r="L705" s="30" t="s">
        <v>119</v>
      </c>
      <c r="M705" s="284">
        <v>16940000</v>
      </c>
      <c r="N705" s="130"/>
      <c r="O705" s="130" t="s">
        <v>271</v>
      </c>
      <c r="P705" s="130"/>
      <c r="Q705" s="13" t="s">
        <v>258</v>
      </c>
      <c r="R705" s="11" t="s">
        <v>491</v>
      </c>
      <c r="S705" s="11" t="s">
        <v>492</v>
      </c>
      <c r="T705" s="13" t="s">
        <v>24</v>
      </c>
      <c r="U705" s="13"/>
      <c r="V705" s="13"/>
    </row>
    <row r="706" spans="2:22" s="144" customFormat="1" ht="17.25" customHeight="1">
      <c r="B706" s="11">
        <v>2026</v>
      </c>
      <c r="C706" s="13">
        <v>5</v>
      </c>
      <c r="D706" s="13" t="s">
        <v>3052</v>
      </c>
      <c r="E706" s="13" t="s">
        <v>821</v>
      </c>
      <c r="F706" s="13" t="s">
        <v>110</v>
      </c>
      <c r="G706" s="13">
        <v>4617162201</v>
      </c>
      <c r="H706" s="13" t="s">
        <v>3839</v>
      </c>
      <c r="I706" s="13" t="s">
        <v>105</v>
      </c>
      <c r="J706" s="130" t="s">
        <v>38</v>
      </c>
      <c r="K706" s="172">
        <v>1</v>
      </c>
      <c r="L706" s="130" t="s">
        <v>100</v>
      </c>
      <c r="M706" s="284">
        <v>25395690</v>
      </c>
      <c r="N706" s="130"/>
      <c r="O706" s="130" t="s">
        <v>271</v>
      </c>
      <c r="P706" s="130"/>
      <c r="Q706" s="13" t="s">
        <v>258</v>
      </c>
      <c r="R706" s="11" t="s">
        <v>3840</v>
      </c>
      <c r="S706" s="11" t="s">
        <v>538</v>
      </c>
      <c r="T706" s="13" t="s">
        <v>24</v>
      </c>
      <c r="U706" s="13"/>
      <c r="V706" s="13"/>
    </row>
    <row r="707" spans="2:22" s="144" customFormat="1" ht="17.25" customHeight="1">
      <c r="B707" s="11">
        <v>2026</v>
      </c>
      <c r="C707" s="13">
        <v>4</v>
      </c>
      <c r="D707" s="13" t="s">
        <v>14</v>
      </c>
      <c r="E707" s="13" t="s">
        <v>3843</v>
      </c>
      <c r="F707" s="13" t="s">
        <v>110</v>
      </c>
      <c r="G707" s="13">
        <v>3012179301</v>
      </c>
      <c r="H707" s="13" t="s">
        <v>1819</v>
      </c>
      <c r="I707" s="13" t="s">
        <v>3844</v>
      </c>
      <c r="J707" s="130" t="s">
        <v>1933</v>
      </c>
      <c r="K707" s="172">
        <v>63</v>
      </c>
      <c r="L707" s="130" t="s">
        <v>2019</v>
      </c>
      <c r="M707" s="284">
        <v>11021850</v>
      </c>
      <c r="N707" s="130" t="s">
        <v>1912</v>
      </c>
      <c r="O707" s="130"/>
      <c r="P707" s="130"/>
      <c r="Q707" s="13" t="s">
        <v>211</v>
      </c>
      <c r="R707" s="11" t="s">
        <v>3845</v>
      </c>
      <c r="S707" s="11" t="s">
        <v>3846</v>
      </c>
      <c r="T707" s="13" t="s">
        <v>24</v>
      </c>
      <c r="U707" s="13"/>
      <c r="V707" s="13"/>
    </row>
    <row r="708" spans="2:22" s="144" customFormat="1" ht="17.25" customHeight="1">
      <c r="B708" s="11">
        <v>2026</v>
      </c>
      <c r="C708" s="28">
        <v>4</v>
      </c>
      <c r="D708" s="28" t="s">
        <v>14</v>
      </c>
      <c r="E708" s="13" t="s">
        <v>3847</v>
      </c>
      <c r="F708" s="28" t="s">
        <v>52</v>
      </c>
      <c r="G708" s="28">
        <v>5512171801</v>
      </c>
      <c r="H708" s="28" t="s">
        <v>1910</v>
      </c>
      <c r="I708" s="28" t="s">
        <v>3848</v>
      </c>
      <c r="J708" s="30" t="s">
        <v>1933</v>
      </c>
      <c r="K708" s="48">
        <v>2</v>
      </c>
      <c r="L708" s="30" t="s">
        <v>1758</v>
      </c>
      <c r="M708" s="279">
        <v>40000000</v>
      </c>
      <c r="N708" s="30"/>
      <c r="O708" s="30"/>
      <c r="P708" s="30"/>
      <c r="Q708" s="28" t="s">
        <v>3849</v>
      </c>
      <c r="R708" s="66" t="s">
        <v>3850</v>
      </c>
      <c r="S708" s="66" t="s">
        <v>493</v>
      </c>
      <c r="T708" s="28" t="s">
        <v>24</v>
      </c>
      <c r="U708" s="28"/>
      <c r="V708" s="28" t="s">
        <v>63</v>
      </c>
    </row>
    <row r="709" spans="2:22" s="144" customFormat="1" ht="17.25" customHeight="1">
      <c r="B709" s="11">
        <v>2026</v>
      </c>
      <c r="C709" s="28">
        <v>5</v>
      </c>
      <c r="D709" s="28" t="s">
        <v>14</v>
      </c>
      <c r="E709" s="28" t="s">
        <v>3851</v>
      </c>
      <c r="F709" s="28" t="s">
        <v>110</v>
      </c>
      <c r="G709" s="28">
        <v>4924151101</v>
      </c>
      <c r="H709" s="28" t="s">
        <v>2030</v>
      </c>
      <c r="I709" s="28" t="s">
        <v>3852</v>
      </c>
      <c r="J709" s="30" t="s">
        <v>1933</v>
      </c>
      <c r="K709" s="48">
        <v>1</v>
      </c>
      <c r="L709" s="30" t="s">
        <v>100</v>
      </c>
      <c r="M709" s="279">
        <v>14300000</v>
      </c>
      <c r="N709" s="30" t="s">
        <v>1912</v>
      </c>
      <c r="O709" s="30"/>
      <c r="P709" s="30"/>
      <c r="Q709" s="28" t="s">
        <v>3849</v>
      </c>
      <c r="R709" s="66" t="s">
        <v>3850</v>
      </c>
      <c r="S709" s="66" t="s">
        <v>493</v>
      </c>
      <c r="T709" s="28" t="s">
        <v>24</v>
      </c>
      <c r="U709" s="28"/>
      <c r="V709" s="28"/>
    </row>
    <row r="710" spans="2:22" s="144" customFormat="1" ht="17.25" customHeight="1">
      <c r="B710" s="11">
        <v>2026</v>
      </c>
      <c r="C710" s="28">
        <v>5</v>
      </c>
      <c r="D710" s="28" t="s">
        <v>14</v>
      </c>
      <c r="E710" s="28" t="s">
        <v>3853</v>
      </c>
      <c r="F710" s="28" t="s">
        <v>110</v>
      </c>
      <c r="G710" s="28">
        <v>3012179301</v>
      </c>
      <c r="H710" s="28" t="s">
        <v>1819</v>
      </c>
      <c r="I710" s="28" t="s">
        <v>3854</v>
      </c>
      <c r="J710" s="30" t="s">
        <v>1933</v>
      </c>
      <c r="K710" s="171">
        <v>50</v>
      </c>
      <c r="L710" s="29" t="s">
        <v>2019</v>
      </c>
      <c r="M710" s="140">
        <v>14650000</v>
      </c>
      <c r="N710" s="30" t="s">
        <v>1912</v>
      </c>
      <c r="O710" s="29"/>
      <c r="P710" s="29"/>
      <c r="Q710" s="28" t="s">
        <v>3849</v>
      </c>
      <c r="R710" s="66" t="s">
        <v>3850</v>
      </c>
      <c r="S710" s="66" t="s">
        <v>493</v>
      </c>
      <c r="T710" s="28" t="s">
        <v>24</v>
      </c>
      <c r="U710" s="28"/>
      <c r="V710" s="28"/>
    </row>
    <row r="711" spans="2:22" s="144" customFormat="1" ht="17.25" customHeight="1">
      <c r="B711" s="11">
        <v>2026</v>
      </c>
      <c r="C711" s="28">
        <v>6</v>
      </c>
      <c r="D711" s="28" t="s">
        <v>14</v>
      </c>
      <c r="E711" s="28" t="s">
        <v>3855</v>
      </c>
      <c r="F711" s="28" t="s">
        <v>110</v>
      </c>
      <c r="G711" s="28">
        <v>5610160501</v>
      </c>
      <c r="H711" s="28" t="s">
        <v>1931</v>
      </c>
      <c r="I711" s="28" t="s">
        <v>3856</v>
      </c>
      <c r="J711" s="30" t="s">
        <v>1933</v>
      </c>
      <c r="K711" s="48">
        <v>8</v>
      </c>
      <c r="L711" s="30" t="s">
        <v>119</v>
      </c>
      <c r="M711" s="279">
        <v>2864000</v>
      </c>
      <c r="N711" s="30" t="s">
        <v>1912</v>
      </c>
      <c r="O711" s="30"/>
      <c r="P711" s="30"/>
      <c r="Q711" s="28" t="s">
        <v>3849</v>
      </c>
      <c r="R711" s="66" t="s">
        <v>3850</v>
      </c>
      <c r="S711" s="66" t="s">
        <v>493</v>
      </c>
      <c r="T711" s="28" t="s">
        <v>24</v>
      </c>
      <c r="U711" s="28"/>
      <c r="V711" s="28"/>
    </row>
    <row r="712" spans="2:22" s="144" customFormat="1" ht="17.25" customHeight="1">
      <c r="B712" s="11">
        <v>2026</v>
      </c>
      <c r="C712" s="28">
        <v>6</v>
      </c>
      <c r="D712" s="28" t="s">
        <v>14</v>
      </c>
      <c r="E712" s="28" t="s">
        <v>3857</v>
      </c>
      <c r="F712" s="28" t="s">
        <v>110</v>
      </c>
      <c r="G712" s="28">
        <v>4616158501</v>
      </c>
      <c r="H712" s="28" t="s">
        <v>3858</v>
      </c>
      <c r="I712" s="28" t="s">
        <v>3874</v>
      </c>
      <c r="J712" s="30" t="s">
        <v>1933</v>
      </c>
      <c r="K712" s="48">
        <v>234</v>
      </c>
      <c r="L712" s="30" t="s">
        <v>119</v>
      </c>
      <c r="M712" s="279">
        <v>21621600</v>
      </c>
      <c r="N712" s="30" t="s">
        <v>1912</v>
      </c>
      <c r="O712" s="30"/>
      <c r="P712" s="30"/>
      <c r="Q712" s="28" t="s">
        <v>3849</v>
      </c>
      <c r="R712" s="66" t="s">
        <v>3850</v>
      </c>
      <c r="S712" s="66" t="s">
        <v>493</v>
      </c>
      <c r="T712" s="28" t="s">
        <v>24</v>
      </c>
      <c r="U712" s="28"/>
      <c r="V712" s="28"/>
    </row>
    <row r="713" spans="2:22" s="144" customFormat="1" ht="17.25" customHeight="1">
      <c r="B713" s="28">
        <v>2026</v>
      </c>
      <c r="C713" s="28">
        <v>6</v>
      </c>
      <c r="D713" s="28" t="s">
        <v>3052</v>
      </c>
      <c r="E713" s="28" t="s">
        <v>1088</v>
      </c>
      <c r="F713" s="28" t="s">
        <v>110</v>
      </c>
      <c r="G713" s="28">
        <v>3010161901</v>
      </c>
      <c r="H713" s="28" t="s">
        <v>118</v>
      </c>
      <c r="I713" s="28" t="s">
        <v>1385</v>
      </c>
      <c r="J713" s="28" t="s">
        <v>1386</v>
      </c>
      <c r="K713" s="28">
        <v>70</v>
      </c>
      <c r="L713" s="28" t="s">
        <v>116</v>
      </c>
      <c r="M713" s="279">
        <v>56000000</v>
      </c>
      <c r="N713" s="28"/>
      <c r="O713" s="28" t="s">
        <v>271</v>
      </c>
      <c r="P713" s="28"/>
      <c r="Q713" s="28" t="s">
        <v>212</v>
      </c>
      <c r="R713" s="28" t="s">
        <v>541</v>
      </c>
      <c r="S713" s="28" t="s">
        <v>542</v>
      </c>
      <c r="T713" s="28" t="s">
        <v>24</v>
      </c>
      <c r="U713" s="28"/>
      <c r="V713" s="28"/>
    </row>
    <row r="714" spans="2:22" s="144" customFormat="1" ht="17.25" customHeight="1">
      <c r="B714" s="28">
        <v>2026</v>
      </c>
      <c r="C714" s="28">
        <v>6</v>
      </c>
      <c r="D714" s="28" t="s">
        <v>3052</v>
      </c>
      <c r="E714" s="28" t="s">
        <v>1088</v>
      </c>
      <c r="F714" s="28" t="s">
        <v>110</v>
      </c>
      <c r="G714" s="28">
        <v>3011150501</v>
      </c>
      <c r="H714" s="28" t="s">
        <v>102</v>
      </c>
      <c r="I714" s="28" t="s">
        <v>234</v>
      </c>
      <c r="J714" s="28" t="s">
        <v>1386</v>
      </c>
      <c r="K714" s="28">
        <v>800</v>
      </c>
      <c r="L714" s="28" t="s">
        <v>136</v>
      </c>
      <c r="M714" s="279">
        <v>80000000</v>
      </c>
      <c r="N714" s="28"/>
      <c r="O714" s="28" t="s">
        <v>271</v>
      </c>
      <c r="P714" s="28"/>
      <c r="Q714" s="28" t="s">
        <v>212</v>
      </c>
      <c r="R714" s="28" t="s">
        <v>541</v>
      </c>
      <c r="S714" s="28" t="s">
        <v>542</v>
      </c>
      <c r="T714" s="28" t="s">
        <v>24</v>
      </c>
      <c r="U714" s="28"/>
      <c r="V714" s="28"/>
    </row>
    <row r="715" spans="2:22" s="144" customFormat="1" ht="17.25" customHeight="1">
      <c r="B715" s="11">
        <v>2026</v>
      </c>
      <c r="C715" s="28">
        <v>6</v>
      </c>
      <c r="D715" s="28" t="s">
        <v>15</v>
      </c>
      <c r="E715" s="28" t="s">
        <v>3859</v>
      </c>
      <c r="F715" s="28" t="s">
        <v>110</v>
      </c>
      <c r="G715" s="28">
        <v>3011150501</v>
      </c>
      <c r="H715" s="28" t="s">
        <v>1796</v>
      </c>
      <c r="I715" s="28" t="s">
        <v>3860</v>
      </c>
      <c r="J715" s="30" t="s">
        <v>1933</v>
      </c>
      <c r="K715" s="48">
        <v>2000</v>
      </c>
      <c r="L715" s="30" t="s">
        <v>2826</v>
      </c>
      <c r="M715" s="279">
        <v>220000000</v>
      </c>
      <c r="N715" s="30"/>
      <c r="O715" s="30" t="s">
        <v>271</v>
      </c>
      <c r="P715" s="30"/>
      <c r="Q715" s="49" t="s">
        <v>3861</v>
      </c>
      <c r="R715" s="28" t="s">
        <v>3862</v>
      </c>
      <c r="S715" s="28" t="s">
        <v>3863</v>
      </c>
      <c r="T715" s="28" t="s">
        <v>24</v>
      </c>
      <c r="U715" s="28"/>
      <c r="V715" s="28"/>
    </row>
    <row r="716" spans="2:22" s="144" customFormat="1" ht="17.25" customHeight="1">
      <c r="B716" s="11">
        <v>2026</v>
      </c>
      <c r="C716" s="28">
        <v>6</v>
      </c>
      <c r="D716" s="28" t="s">
        <v>15</v>
      </c>
      <c r="E716" s="28" t="s">
        <v>3859</v>
      </c>
      <c r="F716" s="28" t="s">
        <v>110</v>
      </c>
      <c r="G716" s="28">
        <v>3011180101</v>
      </c>
      <c r="H716" s="28" t="s">
        <v>3864</v>
      </c>
      <c r="I716" s="28" t="s">
        <v>3865</v>
      </c>
      <c r="J716" s="30" t="s">
        <v>1933</v>
      </c>
      <c r="K716" s="48">
        <v>11000</v>
      </c>
      <c r="L716" s="30" t="s">
        <v>1922</v>
      </c>
      <c r="M716" s="279">
        <v>37400000</v>
      </c>
      <c r="N716" s="30"/>
      <c r="O716" s="30" t="s">
        <v>271</v>
      </c>
      <c r="P716" s="30"/>
      <c r="Q716" s="49" t="s">
        <v>3861</v>
      </c>
      <c r="R716" s="28" t="s">
        <v>3862</v>
      </c>
      <c r="S716" s="28" t="s">
        <v>3863</v>
      </c>
      <c r="T716" s="28" t="s">
        <v>24</v>
      </c>
      <c r="U716" s="28"/>
      <c r="V716" s="28"/>
    </row>
    <row r="717" spans="2:22" s="144" customFormat="1" ht="17.25" customHeight="1">
      <c r="B717" s="11">
        <v>2026</v>
      </c>
      <c r="C717" s="28">
        <v>6</v>
      </c>
      <c r="D717" s="28" t="s">
        <v>15</v>
      </c>
      <c r="E717" s="28" t="s">
        <v>3859</v>
      </c>
      <c r="F717" s="28" t="s">
        <v>110</v>
      </c>
      <c r="G717" s="28">
        <v>3013150202</v>
      </c>
      <c r="H717" s="28" t="s">
        <v>2368</v>
      </c>
      <c r="I717" s="28" t="s">
        <v>3866</v>
      </c>
      <c r="J717" s="30" t="s">
        <v>1933</v>
      </c>
      <c r="K717" s="48">
        <v>1500</v>
      </c>
      <c r="L717" s="30" t="s">
        <v>1911</v>
      </c>
      <c r="M717" s="279">
        <v>48910000</v>
      </c>
      <c r="N717" s="30"/>
      <c r="O717" s="30" t="s">
        <v>271</v>
      </c>
      <c r="P717" s="30"/>
      <c r="Q717" s="49" t="s">
        <v>3861</v>
      </c>
      <c r="R717" s="28" t="s">
        <v>3862</v>
      </c>
      <c r="S717" s="28" t="s">
        <v>3863</v>
      </c>
      <c r="T717" s="28" t="s">
        <v>24</v>
      </c>
      <c r="U717" s="28"/>
      <c r="V717" s="28"/>
    </row>
    <row r="718" spans="2:22" s="144" customFormat="1" ht="17.25" customHeight="1">
      <c r="B718" s="32">
        <v>2026</v>
      </c>
      <c r="C718" s="32">
        <v>5</v>
      </c>
      <c r="D718" s="32" t="s">
        <v>15</v>
      </c>
      <c r="E718" s="32" t="s">
        <v>1227</v>
      </c>
      <c r="F718" s="32" t="s">
        <v>50</v>
      </c>
      <c r="G718" s="32">
        <v>4616158301</v>
      </c>
      <c r="H718" s="32" t="s">
        <v>1493</v>
      </c>
      <c r="I718" s="32" t="s">
        <v>247</v>
      </c>
      <c r="J718" s="47" t="s">
        <v>16</v>
      </c>
      <c r="K718" s="173">
        <v>4</v>
      </c>
      <c r="L718" s="47" t="s">
        <v>112</v>
      </c>
      <c r="M718" s="159">
        <v>528000</v>
      </c>
      <c r="N718" s="53"/>
      <c r="O718" s="47" t="s">
        <v>271</v>
      </c>
      <c r="P718" s="53"/>
      <c r="Q718" s="32" t="s">
        <v>462</v>
      </c>
      <c r="R718" s="32" t="s">
        <v>3867</v>
      </c>
      <c r="S718" s="32" t="s">
        <v>603</v>
      </c>
      <c r="T718" s="32" t="s">
        <v>24</v>
      </c>
      <c r="U718" s="32"/>
      <c r="V718" s="32"/>
    </row>
    <row r="719" spans="2:22" s="144" customFormat="1" ht="17.25" customHeight="1">
      <c r="B719" s="31">
        <v>2026</v>
      </c>
      <c r="C719" s="31">
        <v>5</v>
      </c>
      <c r="D719" s="31" t="s">
        <v>15</v>
      </c>
      <c r="E719" s="31" t="s">
        <v>1227</v>
      </c>
      <c r="F719" s="31" t="s">
        <v>50</v>
      </c>
      <c r="G719" s="31">
        <v>4616158501</v>
      </c>
      <c r="H719" s="31" t="s">
        <v>1494</v>
      </c>
      <c r="I719" s="31" t="s">
        <v>1495</v>
      </c>
      <c r="J719" s="33" t="s">
        <v>16</v>
      </c>
      <c r="K719" s="174">
        <v>58</v>
      </c>
      <c r="L719" s="33" t="s">
        <v>112</v>
      </c>
      <c r="M719" s="272">
        <v>4466000</v>
      </c>
      <c r="N719" s="33"/>
      <c r="O719" s="29" t="s">
        <v>271</v>
      </c>
      <c r="P719" s="33"/>
      <c r="Q719" s="31" t="s">
        <v>462</v>
      </c>
      <c r="R719" s="31" t="s">
        <v>3867</v>
      </c>
      <c r="S719" s="31" t="s">
        <v>603</v>
      </c>
      <c r="T719" s="31" t="s">
        <v>24</v>
      </c>
      <c r="U719" s="31"/>
      <c r="V719" s="31"/>
    </row>
    <row r="720" spans="2:22" s="144" customFormat="1" ht="17.25" customHeight="1">
      <c r="B720" s="28">
        <v>2026</v>
      </c>
      <c r="C720" s="28">
        <v>5</v>
      </c>
      <c r="D720" s="28" t="s">
        <v>15</v>
      </c>
      <c r="E720" s="28" t="s">
        <v>1227</v>
      </c>
      <c r="F720" s="28" t="s">
        <v>50</v>
      </c>
      <c r="G720" s="28">
        <v>3015200101</v>
      </c>
      <c r="H720" s="28" t="s">
        <v>773</v>
      </c>
      <c r="I720" s="28" t="s">
        <v>1496</v>
      </c>
      <c r="J720" s="28" t="s">
        <v>16</v>
      </c>
      <c r="K720" s="28">
        <v>19</v>
      </c>
      <c r="L720" s="28" t="s">
        <v>120</v>
      </c>
      <c r="M720" s="279">
        <v>6270000</v>
      </c>
      <c r="N720" s="28"/>
      <c r="O720" s="28" t="s">
        <v>271</v>
      </c>
      <c r="P720" s="28"/>
      <c r="Q720" s="28" t="s">
        <v>462</v>
      </c>
      <c r="R720" s="28" t="s">
        <v>3867</v>
      </c>
      <c r="S720" s="28" t="s">
        <v>603</v>
      </c>
      <c r="T720" s="28" t="s">
        <v>24</v>
      </c>
      <c r="U720" s="28"/>
      <c r="V720" s="28"/>
    </row>
    <row r="721" spans="2:22" s="144" customFormat="1" ht="17.25" customHeight="1">
      <c r="B721" s="11">
        <v>2026</v>
      </c>
      <c r="C721" s="13">
        <v>4</v>
      </c>
      <c r="D721" s="13" t="s">
        <v>14</v>
      </c>
      <c r="E721" s="13" t="s">
        <v>1306</v>
      </c>
      <c r="F721" s="13" t="s">
        <v>52</v>
      </c>
      <c r="G721" s="13">
        <v>4112249802</v>
      </c>
      <c r="H721" s="13" t="s">
        <v>3868</v>
      </c>
      <c r="I721" s="13" t="s">
        <v>1307</v>
      </c>
      <c r="J721" s="62" t="s">
        <v>260</v>
      </c>
      <c r="K721" s="175">
        <v>1</v>
      </c>
      <c r="L721" s="62" t="s">
        <v>1940</v>
      </c>
      <c r="M721" s="150">
        <v>67500000</v>
      </c>
      <c r="N721" s="62"/>
      <c r="O721" s="62"/>
      <c r="P721" s="62"/>
      <c r="Q721" s="13" t="s">
        <v>3824</v>
      </c>
      <c r="R721" s="11" t="s">
        <v>3869</v>
      </c>
      <c r="S721" s="11" t="s">
        <v>3870</v>
      </c>
      <c r="T721" s="13" t="s">
        <v>24</v>
      </c>
      <c r="U721" s="13"/>
      <c r="V721" s="13"/>
    </row>
    <row r="722" spans="2:22" s="144" customFormat="1" ht="17.25" customHeight="1">
      <c r="B722" s="11">
        <v>2026</v>
      </c>
      <c r="C722" s="28">
        <v>4</v>
      </c>
      <c r="D722" s="28" t="s">
        <v>15</v>
      </c>
      <c r="E722" s="28" t="s">
        <v>3871</v>
      </c>
      <c r="F722" s="28" t="s">
        <v>110</v>
      </c>
      <c r="G722" s="28">
        <v>3010161901</v>
      </c>
      <c r="H722" s="28" t="s">
        <v>1800</v>
      </c>
      <c r="I722" s="28" t="s">
        <v>248</v>
      </c>
      <c r="J722" s="29" t="s">
        <v>1933</v>
      </c>
      <c r="K722" s="171">
        <v>36.314</v>
      </c>
      <c r="L722" s="29" t="s">
        <v>1802</v>
      </c>
      <c r="M722" s="140">
        <v>29675800</v>
      </c>
      <c r="N722" s="29"/>
      <c r="O722" s="29"/>
      <c r="P722" s="29"/>
      <c r="Q722" s="28" t="s">
        <v>3824</v>
      </c>
      <c r="R722" s="66" t="s">
        <v>3872</v>
      </c>
      <c r="S722" s="66" t="s">
        <v>3873</v>
      </c>
      <c r="T722" s="28" t="s">
        <v>24</v>
      </c>
      <c r="U722" s="28"/>
      <c r="V722" s="28"/>
    </row>
    <row r="723" spans="2:22" s="144" customFormat="1" ht="17.25" customHeight="1">
      <c r="B723" s="11">
        <v>2026</v>
      </c>
      <c r="C723" s="28">
        <v>4</v>
      </c>
      <c r="D723" s="28" t="s">
        <v>15</v>
      </c>
      <c r="E723" s="28" t="s">
        <v>3871</v>
      </c>
      <c r="F723" s="28" t="s">
        <v>110</v>
      </c>
      <c r="G723" s="28">
        <v>3011150501</v>
      </c>
      <c r="H723" s="28" t="s">
        <v>1796</v>
      </c>
      <c r="I723" s="28" t="s">
        <v>3860</v>
      </c>
      <c r="J723" s="29" t="s">
        <v>1933</v>
      </c>
      <c r="K723" s="171">
        <v>1057</v>
      </c>
      <c r="L723" s="29" t="s">
        <v>1799</v>
      </c>
      <c r="M723" s="140">
        <v>111724900</v>
      </c>
      <c r="N723" s="29"/>
      <c r="O723" s="29"/>
      <c r="P723" s="29"/>
      <c r="Q723" s="28" t="s">
        <v>3824</v>
      </c>
      <c r="R723" s="66" t="s">
        <v>3872</v>
      </c>
      <c r="S723" s="66" t="s">
        <v>3873</v>
      </c>
      <c r="T723" s="28" t="s">
        <v>24</v>
      </c>
      <c r="U723" s="28"/>
      <c r="V723" s="28"/>
    </row>
    <row r="724" spans="2:22" s="144" customFormat="1" ht="17.25" customHeight="1">
      <c r="B724" s="11">
        <v>2026</v>
      </c>
      <c r="C724" s="28">
        <v>4</v>
      </c>
      <c r="D724" s="28" t="s">
        <v>15</v>
      </c>
      <c r="E724" s="28" t="s">
        <v>3871</v>
      </c>
      <c r="F724" s="28" t="s">
        <v>110</v>
      </c>
      <c r="G724" s="28">
        <v>3011150501</v>
      </c>
      <c r="H724" s="28" t="s">
        <v>1796</v>
      </c>
      <c r="I724" s="28" t="s">
        <v>2704</v>
      </c>
      <c r="J724" s="29" t="s">
        <v>1933</v>
      </c>
      <c r="K724" s="171">
        <v>235</v>
      </c>
      <c r="L724" s="29" t="s">
        <v>1799</v>
      </c>
      <c r="M724" s="140">
        <v>23342550</v>
      </c>
      <c r="N724" s="29"/>
      <c r="O724" s="29"/>
      <c r="P724" s="29"/>
      <c r="Q724" s="28" t="s">
        <v>3824</v>
      </c>
      <c r="R724" s="66" t="s">
        <v>3872</v>
      </c>
      <c r="S724" s="66" t="s">
        <v>3873</v>
      </c>
      <c r="T724" s="28" t="s">
        <v>24</v>
      </c>
      <c r="U724" s="28"/>
      <c r="V724" s="28"/>
    </row>
    <row r="725" spans="2:22" s="144" customFormat="1" ht="17.25" customHeight="1">
      <c r="B725" s="11">
        <v>2026</v>
      </c>
      <c r="C725" s="13">
        <v>4</v>
      </c>
      <c r="D725" s="13" t="s">
        <v>14</v>
      </c>
      <c r="E725" s="13" t="s">
        <v>3902</v>
      </c>
      <c r="F725" s="13" t="s">
        <v>110</v>
      </c>
      <c r="G725" s="13">
        <v>3011150501</v>
      </c>
      <c r="H725" s="13" t="s">
        <v>1796</v>
      </c>
      <c r="I725" s="13" t="s">
        <v>3903</v>
      </c>
      <c r="J725" s="130" t="s">
        <v>1933</v>
      </c>
      <c r="K725" s="130">
        <v>1241</v>
      </c>
      <c r="L725" s="130" t="s">
        <v>1799</v>
      </c>
      <c r="M725" s="284">
        <v>111358000</v>
      </c>
      <c r="N725" s="130"/>
      <c r="O725" s="130" t="s">
        <v>1912</v>
      </c>
      <c r="P725" s="130"/>
      <c r="Q725" s="11" t="s">
        <v>3896</v>
      </c>
      <c r="R725" s="11" t="s">
        <v>3904</v>
      </c>
      <c r="S725" s="11" t="s">
        <v>3905</v>
      </c>
      <c r="T725" s="13" t="s">
        <v>24</v>
      </c>
      <c r="U725" s="13"/>
      <c r="V725" s="13"/>
    </row>
    <row r="726" spans="2:22" s="144" customFormat="1" ht="17.25" customHeight="1">
      <c r="B726" s="11">
        <v>2026</v>
      </c>
      <c r="C726" s="28">
        <v>4</v>
      </c>
      <c r="D726" s="28" t="s">
        <v>14</v>
      </c>
      <c r="E726" s="13" t="s">
        <v>3902</v>
      </c>
      <c r="F726" s="28" t="s">
        <v>110</v>
      </c>
      <c r="G726" s="28">
        <v>2410160101</v>
      </c>
      <c r="H726" s="28" t="s">
        <v>3906</v>
      </c>
      <c r="I726" s="28" t="s">
        <v>3907</v>
      </c>
      <c r="J726" s="30" t="s">
        <v>1926</v>
      </c>
      <c r="K726" s="30">
        <v>1</v>
      </c>
      <c r="L726" s="30" t="s">
        <v>1812</v>
      </c>
      <c r="M726" s="279">
        <v>60210000</v>
      </c>
      <c r="N726" s="30"/>
      <c r="O726" s="130" t="s">
        <v>1912</v>
      </c>
      <c r="P726" s="30"/>
      <c r="Q726" s="11" t="s">
        <v>3896</v>
      </c>
      <c r="R726" s="11" t="s">
        <v>3904</v>
      </c>
      <c r="S726" s="11" t="s">
        <v>3905</v>
      </c>
      <c r="T726" s="28" t="s">
        <v>24</v>
      </c>
      <c r="U726" s="28"/>
      <c r="V726" s="28"/>
    </row>
    <row r="727" spans="2:22" s="144" customFormat="1" ht="17.25" customHeight="1">
      <c r="B727" s="11">
        <v>2026</v>
      </c>
      <c r="C727" s="28">
        <v>4</v>
      </c>
      <c r="D727" s="28" t="s">
        <v>14</v>
      </c>
      <c r="E727" s="13" t="s">
        <v>3908</v>
      </c>
      <c r="F727" s="28" t="s">
        <v>110</v>
      </c>
      <c r="G727" s="28">
        <v>3011159701</v>
      </c>
      <c r="H727" s="28" t="s">
        <v>2026</v>
      </c>
      <c r="I727" s="28" t="s">
        <v>3909</v>
      </c>
      <c r="J727" s="30" t="s">
        <v>2825</v>
      </c>
      <c r="K727" s="30">
        <v>620</v>
      </c>
      <c r="L727" s="30" t="s">
        <v>1927</v>
      </c>
      <c r="M727" s="279">
        <v>58893920</v>
      </c>
      <c r="N727" s="30"/>
      <c r="O727" s="30" t="s">
        <v>1912</v>
      </c>
      <c r="P727" s="30"/>
      <c r="Q727" s="11" t="s">
        <v>3896</v>
      </c>
      <c r="R727" s="66" t="s">
        <v>3899</v>
      </c>
      <c r="S727" s="66" t="s">
        <v>3900</v>
      </c>
      <c r="T727" s="28" t="s">
        <v>24</v>
      </c>
      <c r="U727" s="28"/>
      <c r="V727" s="28"/>
    </row>
    <row r="728" spans="2:22" s="144" customFormat="1" ht="17.25" customHeight="1">
      <c r="B728" s="11">
        <v>2026</v>
      </c>
      <c r="C728" s="28">
        <v>4</v>
      </c>
      <c r="D728" s="28" t="s">
        <v>14</v>
      </c>
      <c r="E728" s="13" t="s">
        <v>3902</v>
      </c>
      <c r="F728" s="28" t="s">
        <v>110</v>
      </c>
      <c r="G728" s="28">
        <v>3011159701</v>
      </c>
      <c r="H728" s="28" t="s">
        <v>2026</v>
      </c>
      <c r="I728" s="28" t="s">
        <v>3910</v>
      </c>
      <c r="J728" s="30" t="s">
        <v>2825</v>
      </c>
      <c r="K728" s="29">
        <v>73</v>
      </c>
      <c r="L728" s="30" t="s">
        <v>1927</v>
      </c>
      <c r="M728" s="140">
        <v>5395430</v>
      </c>
      <c r="N728" s="29"/>
      <c r="O728" s="30" t="s">
        <v>1912</v>
      </c>
      <c r="P728" s="29"/>
      <c r="Q728" s="11" t="s">
        <v>3896</v>
      </c>
      <c r="R728" s="11" t="s">
        <v>3904</v>
      </c>
      <c r="S728" s="11" t="s">
        <v>3905</v>
      </c>
      <c r="T728" s="28" t="s">
        <v>24</v>
      </c>
      <c r="U728" s="28"/>
      <c r="V728" s="28"/>
    </row>
    <row r="729" spans="2:22" s="144" customFormat="1" ht="17.25" customHeight="1">
      <c r="B729" s="11">
        <v>2026</v>
      </c>
      <c r="C729" s="28">
        <v>4</v>
      </c>
      <c r="D729" s="28" t="s">
        <v>14</v>
      </c>
      <c r="E729" s="13" t="s">
        <v>3902</v>
      </c>
      <c r="F729" s="28" t="s">
        <v>110</v>
      </c>
      <c r="G729" s="28">
        <v>3011159701</v>
      </c>
      <c r="H729" s="28" t="s">
        <v>2026</v>
      </c>
      <c r="I729" s="28" t="s">
        <v>3909</v>
      </c>
      <c r="J729" s="30" t="s">
        <v>2825</v>
      </c>
      <c r="K729" s="30">
        <v>36</v>
      </c>
      <c r="L729" s="30" t="s">
        <v>1927</v>
      </c>
      <c r="M729" s="279">
        <v>3173400</v>
      </c>
      <c r="N729" s="30"/>
      <c r="O729" s="30" t="s">
        <v>1912</v>
      </c>
      <c r="P729" s="30"/>
      <c r="Q729" s="11" t="s">
        <v>3896</v>
      </c>
      <c r="R729" s="11" t="s">
        <v>3904</v>
      </c>
      <c r="S729" s="11" t="s">
        <v>3905</v>
      </c>
      <c r="T729" s="28" t="s">
        <v>24</v>
      </c>
      <c r="U729" s="28"/>
      <c r="V729" s="28"/>
    </row>
    <row r="730" spans="2:22" s="144" customFormat="1" ht="17.25" customHeight="1">
      <c r="B730" s="11">
        <v>2026</v>
      </c>
      <c r="C730" s="28">
        <v>4</v>
      </c>
      <c r="D730" s="28" t="s">
        <v>14</v>
      </c>
      <c r="E730" s="13" t="s">
        <v>3902</v>
      </c>
      <c r="F730" s="28" t="s">
        <v>110</v>
      </c>
      <c r="G730" s="28">
        <v>3013150301</v>
      </c>
      <c r="H730" s="28" t="s">
        <v>2808</v>
      </c>
      <c r="I730" s="28" t="s">
        <v>3911</v>
      </c>
      <c r="J730" s="30" t="s">
        <v>2411</v>
      </c>
      <c r="K730" s="30">
        <v>658</v>
      </c>
      <c r="L730" s="30" t="s">
        <v>1911</v>
      </c>
      <c r="M730" s="279">
        <v>19496540</v>
      </c>
      <c r="N730" s="30"/>
      <c r="O730" s="30" t="s">
        <v>1912</v>
      </c>
      <c r="P730" s="30"/>
      <c r="Q730" s="11" t="s">
        <v>3896</v>
      </c>
      <c r="R730" s="11" t="s">
        <v>3904</v>
      </c>
      <c r="S730" s="11" t="s">
        <v>3912</v>
      </c>
      <c r="T730" s="28" t="s">
        <v>24</v>
      </c>
      <c r="U730" s="28"/>
      <c r="V730" s="28"/>
    </row>
    <row r="731" spans="2:22" s="144" customFormat="1" ht="17.25" customHeight="1">
      <c r="B731" s="11">
        <v>2026</v>
      </c>
      <c r="C731" s="28">
        <v>4</v>
      </c>
      <c r="D731" s="28" t="s">
        <v>14</v>
      </c>
      <c r="E731" s="13" t="s">
        <v>3902</v>
      </c>
      <c r="F731" s="28" t="s">
        <v>110</v>
      </c>
      <c r="G731" s="28">
        <v>3013150301</v>
      </c>
      <c r="H731" s="28" t="s">
        <v>2808</v>
      </c>
      <c r="I731" s="28" t="s">
        <v>1347</v>
      </c>
      <c r="J731" s="30" t="s">
        <v>2411</v>
      </c>
      <c r="K731" s="30">
        <v>64</v>
      </c>
      <c r="L731" s="30" t="s">
        <v>1911</v>
      </c>
      <c r="M731" s="279">
        <v>1714560</v>
      </c>
      <c r="N731" s="30"/>
      <c r="O731" s="30" t="s">
        <v>1912</v>
      </c>
      <c r="P731" s="30"/>
      <c r="Q731" s="11" t="s">
        <v>3896</v>
      </c>
      <c r="R731" s="11" t="s">
        <v>3904</v>
      </c>
      <c r="S731" s="11" t="s">
        <v>3913</v>
      </c>
      <c r="T731" s="28" t="s">
        <v>24</v>
      </c>
      <c r="U731" s="28"/>
      <c r="V731" s="28"/>
    </row>
    <row r="732" spans="2:22" s="144" customFormat="1" ht="17.25" customHeight="1">
      <c r="B732" s="11">
        <v>2026</v>
      </c>
      <c r="C732" s="28">
        <v>4</v>
      </c>
      <c r="D732" s="28" t="s">
        <v>14</v>
      </c>
      <c r="E732" s="13" t="s">
        <v>3902</v>
      </c>
      <c r="F732" s="28" t="s">
        <v>110</v>
      </c>
      <c r="G732" s="28">
        <v>3013150301</v>
      </c>
      <c r="H732" s="28" t="s">
        <v>2808</v>
      </c>
      <c r="I732" s="127" t="s">
        <v>3914</v>
      </c>
      <c r="J732" s="30" t="s">
        <v>2411</v>
      </c>
      <c r="K732" s="30">
        <v>658</v>
      </c>
      <c r="L732" s="30" t="s">
        <v>1911</v>
      </c>
      <c r="M732" s="279">
        <v>2125340</v>
      </c>
      <c r="N732" s="30"/>
      <c r="O732" s="30" t="s">
        <v>1912</v>
      </c>
      <c r="P732" s="30"/>
      <c r="Q732" s="11" t="s">
        <v>3896</v>
      </c>
      <c r="R732" s="11" t="s">
        <v>3904</v>
      </c>
      <c r="S732" s="11" t="s">
        <v>3915</v>
      </c>
      <c r="T732" s="28" t="s">
        <v>24</v>
      </c>
      <c r="U732" s="28"/>
      <c r="V732" s="28"/>
    </row>
    <row r="733" spans="2:22" s="144" customFormat="1" ht="17.25" customHeight="1">
      <c r="B733" s="11">
        <v>2026</v>
      </c>
      <c r="C733" s="28">
        <v>4</v>
      </c>
      <c r="D733" s="28" t="s">
        <v>14</v>
      </c>
      <c r="E733" s="13" t="s">
        <v>3902</v>
      </c>
      <c r="F733" s="28" t="s">
        <v>110</v>
      </c>
      <c r="G733" s="28">
        <v>3013150301</v>
      </c>
      <c r="H733" s="28" t="s">
        <v>2808</v>
      </c>
      <c r="I733" s="127" t="s">
        <v>3916</v>
      </c>
      <c r="J733" s="30" t="s">
        <v>2411</v>
      </c>
      <c r="K733" s="30">
        <v>64</v>
      </c>
      <c r="L733" s="30" t="s">
        <v>1911</v>
      </c>
      <c r="M733" s="279">
        <v>267520</v>
      </c>
      <c r="N733" s="30"/>
      <c r="O733" s="30" t="s">
        <v>1912</v>
      </c>
      <c r="P733" s="30"/>
      <c r="Q733" s="11" t="s">
        <v>3896</v>
      </c>
      <c r="R733" s="11" t="s">
        <v>3904</v>
      </c>
      <c r="S733" s="11" t="s">
        <v>3917</v>
      </c>
      <c r="T733" s="28" t="s">
        <v>24</v>
      </c>
      <c r="U733" s="28"/>
      <c r="V733" s="28"/>
    </row>
    <row r="734" spans="2:22" s="144" customFormat="1" ht="17.25" customHeight="1">
      <c r="B734" s="11">
        <v>2026</v>
      </c>
      <c r="C734" s="28">
        <v>4</v>
      </c>
      <c r="D734" s="28" t="s">
        <v>14</v>
      </c>
      <c r="E734" s="13" t="s">
        <v>3902</v>
      </c>
      <c r="F734" s="28" t="s">
        <v>110</v>
      </c>
      <c r="G734" s="28">
        <v>5610160501</v>
      </c>
      <c r="H734" s="28" t="s">
        <v>1931</v>
      </c>
      <c r="I734" s="127" t="s">
        <v>3918</v>
      </c>
      <c r="J734" s="30" t="s">
        <v>1933</v>
      </c>
      <c r="K734" s="30">
        <v>9</v>
      </c>
      <c r="L734" s="30" t="s">
        <v>1911</v>
      </c>
      <c r="M734" s="279">
        <v>4203900</v>
      </c>
      <c r="N734" s="30"/>
      <c r="O734" s="30" t="s">
        <v>1912</v>
      </c>
      <c r="P734" s="30"/>
      <c r="Q734" s="11" t="s">
        <v>3896</v>
      </c>
      <c r="R734" s="11" t="s">
        <v>3904</v>
      </c>
      <c r="S734" s="11" t="s">
        <v>3917</v>
      </c>
      <c r="T734" s="28" t="s">
        <v>24</v>
      </c>
      <c r="U734" s="28"/>
      <c r="V734" s="28"/>
    </row>
    <row r="735" spans="2:22" s="144" customFormat="1" ht="17.25" customHeight="1">
      <c r="B735" s="11">
        <v>2026</v>
      </c>
      <c r="C735" s="28">
        <v>4</v>
      </c>
      <c r="D735" s="28" t="s">
        <v>14</v>
      </c>
      <c r="E735" s="13" t="s">
        <v>3902</v>
      </c>
      <c r="F735" s="28" t="s">
        <v>110</v>
      </c>
      <c r="G735" s="28">
        <v>5512171801</v>
      </c>
      <c r="H735" s="28" t="s">
        <v>1910</v>
      </c>
      <c r="I735" s="127" t="s">
        <v>3919</v>
      </c>
      <c r="J735" s="30" t="s">
        <v>1933</v>
      </c>
      <c r="K735" s="30">
        <v>1</v>
      </c>
      <c r="L735" s="30" t="s">
        <v>1911</v>
      </c>
      <c r="M735" s="158">
        <v>5078000</v>
      </c>
      <c r="N735" s="30"/>
      <c r="O735" s="30" t="s">
        <v>1912</v>
      </c>
      <c r="P735" s="30"/>
      <c r="Q735" s="11" t="s">
        <v>3896</v>
      </c>
      <c r="R735" s="11" t="s">
        <v>3904</v>
      </c>
      <c r="S735" s="11" t="s">
        <v>3917</v>
      </c>
      <c r="T735" s="28" t="s">
        <v>24</v>
      </c>
      <c r="U735" s="28"/>
      <c r="V735" s="28"/>
    </row>
    <row r="736" spans="2:22" s="144" customFormat="1" ht="17.25" customHeight="1">
      <c r="B736" s="11">
        <v>2026</v>
      </c>
      <c r="C736" s="28">
        <v>4</v>
      </c>
      <c r="D736" s="28" t="s">
        <v>14</v>
      </c>
      <c r="E736" s="13" t="s">
        <v>3902</v>
      </c>
      <c r="F736" s="28" t="s">
        <v>110</v>
      </c>
      <c r="G736" s="28">
        <v>5512171801</v>
      </c>
      <c r="H736" s="28" t="s">
        <v>1910</v>
      </c>
      <c r="I736" s="127" t="s">
        <v>3920</v>
      </c>
      <c r="J736" s="30" t="s">
        <v>1933</v>
      </c>
      <c r="K736" s="30">
        <v>1</v>
      </c>
      <c r="L736" s="30" t="s">
        <v>1911</v>
      </c>
      <c r="M736" s="158">
        <v>1608000</v>
      </c>
      <c r="N736" s="30"/>
      <c r="O736" s="30" t="s">
        <v>1912</v>
      </c>
      <c r="P736" s="30"/>
      <c r="Q736" s="11" t="s">
        <v>3896</v>
      </c>
      <c r="R736" s="11" t="s">
        <v>3904</v>
      </c>
      <c r="S736" s="11" t="s">
        <v>3917</v>
      </c>
      <c r="T736" s="28" t="s">
        <v>24</v>
      </c>
      <c r="U736" s="28"/>
      <c r="V736" s="28"/>
    </row>
    <row r="737" spans="2:28" s="144" customFormat="1" ht="17.25" customHeight="1">
      <c r="B737" s="11">
        <v>2026</v>
      </c>
      <c r="C737" s="28">
        <v>4</v>
      </c>
      <c r="D737" s="28" t="s">
        <v>14</v>
      </c>
      <c r="E737" s="13" t="s">
        <v>3902</v>
      </c>
      <c r="F737" s="28" t="s">
        <v>110</v>
      </c>
      <c r="G737" s="28">
        <v>5512171801</v>
      </c>
      <c r="H737" s="28" t="s">
        <v>1910</v>
      </c>
      <c r="I737" s="127" t="s">
        <v>3921</v>
      </c>
      <c r="J737" s="30" t="s">
        <v>1933</v>
      </c>
      <c r="K737" s="30">
        <v>2</v>
      </c>
      <c r="L737" s="30" t="s">
        <v>1911</v>
      </c>
      <c r="M737" s="158">
        <v>2900000</v>
      </c>
      <c r="N737" s="30"/>
      <c r="O737" s="30" t="s">
        <v>1912</v>
      </c>
      <c r="P737" s="30"/>
      <c r="Q737" s="11" t="s">
        <v>3896</v>
      </c>
      <c r="R737" s="11" t="s">
        <v>3904</v>
      </c>
      <c r="S737" s="11" t="s">
        <v>3917</v>
      </c>
      <c r="T737" s="28" t="s">
        <v>24</v>
      </c>
      <c r="U737" s="28"/>
      <c r="V737" s="28"/>
    </row>
    <row r="738" spans="2:28" s="144" customFormat="1" ht="17.25" customHeight="1">
      <c r="B738" s="11">
        <v>2026</v>
      </c>
      <c r="C738" s="28">
        <v>4</v>
      </c>
      <c r="D738" s="28" t="s">
        <v>14</v>
      </c>
      <c r="E738" s="13" t="s">
        <v>3902</v>
      </c>
      <c r="F738" s="28" t="s">
        <v>110</v>
      </c>
      <c r="G738" s="28">
        <v>3013150201</v>
      </c>
      <c r="H738" s="28" t="s">
        <v>2788</v>
      </c>
      <c r="I738" s="127" t="s">
        <v>3922</v>
      </c>
      <c r="J738" s="30" t="s">
        <v>1933</v>
      </c>
      <c r="K738" s="30">
        <v>774</v>
      </c>
      <c r="L738" s="30" t="s">
        <v>1960</v>
      </c>
      <c r="M738" s="158">
        <v>18576000</v>
      </c>
      <c r="N738" s="30"/>
      <c r="O738" s="30" t="s">
        <v>1912</v>
      </c>
      <c r="P738" s="30"/>
      <c r="Q738" s="11" t="s">
        <v>3896</v>
      </c>
      <c r="R738" s="11" t="s">
        <v>3904</v>
      </c>
      <c r="S738" s="11" t="s">
        <v>3917</v>
      </c>
      <c r="T738" s="28" t="s">
        <v>24</v>
      </c>
      <c r="U738" s="28"/>
      <c r="V738" s="28"/>
    </row>
    <row r="739" spans="2:28" s="144" customFormat="1" ht="17.25" customHeight="1">
      <c r="B739" s="11">
        <v>2026</v>
      </c>
      <c r="C739" s="28">
        <v>4</v>
      </c>
      <c r="D739" s="28" t="s">
        <v>14</v>
      </c>
      <c r="E739" s="13" t="s">
        <v>3902</v>
      </c>
      <c r="F739" s="28" t="s">
        <v>110</v>
      </c>
      <c r="G739" s="28">
        <v>3013150201</v>
      </c>
      <c r="H739" s="28" t="s">
        <v>2788</v>
      </c>
      <c r="I739" s="127" t="s">
        <v>3923</v>
      </c>
      <c r="J739" s="30" t="s">
        <v>1933</v>
      </c>
      <c r="K739" s="30">
        <v>5800</v>
      </c>
      <c r="L739" s="30" t="s">
        <v>1960</v>
      </c>
      <c r="M739" s="158">
        <v>232000000</v>
      </c>
      <c r="N739" s="30"/>
      <c r="O739" s="30" t="s">
        <v>1912</v>
      </c>
      <c r="P739" s="30"/>
      <c r="Q739" s="11" t="s">
        <v>3896</v>
      </c>
      <c r="R739" s="11" t="s">
        <v>3904</v>
      </c>
      <c r="S739" s="11" t="s">
        <v>3917</v>
      </c>
      <c r="T739" s="28" t="s">
        <v>24</v>
      </c>
      <c r="U739" s="28"/>
      <c r="V739" s="28"/>
    </row>
    <row r="740" spans="2:28" s="144" customFormat="1" ht="17.25" customHeight="1">
      <c r="B740" s="11">
        <v>2026</v>
      </c>
      <c r="C740" s="28">
        <v>4</v>
      </c>
      <c r="D740" s="28" t="s">
        <v>14</v>
      </c>
      <c r="E740" s="13" t="s">
        <v>3902</v>
      </c>
      <c r="F740" s="28" t="s">
        <v>110</v>
      </c>
      <c r="G740" s="28">
        <v>3013150201</v>
      </c>
      <c r="H740" s="28" t="s">
        <v>2788</v>
      </c>
      <c r="I740" s="127" t="s">
        <v>3924</v>
      </c>
      <c r="J740" s="30" t="s">
        <v>1933</v>
      </c>
      <c r="K740" s="30">
        <v>417</v>
      </c>
      <c r="L740" s="30" t="s">
        <v>121</v>
      </c>
      <c r="M740" s="158">
        <v>14344800</v>
      </c>
      <c r="N740" s="30"/>
      <c r="O740" s="30" t="s">
        <v>1912</v>
      </c>
      <c r="P740" s="30"/>
      <c r="Q740" s="11" t="s">
        <v>3896</v>
      </c>
      <c r="R740" s="11" t="s">
        <v>3904</v>
      </c>
      <c r="S740" s="11" t="s">
        <v>3917</v>
      </c>
      <c r="T740" s="28" t="s">
        <v>24</v>
      </c>
      <c r="U740" s="28"/>
      <c r="V740" s="28"/>
    </row>
    <row r="741" spans="2:28" s="144" customFormat="1" ht="17.25" customHeight="1">
      <c r="B741" s="11">
        <v>2026</v>
      </c>
      <c r="C741" s="28">
        <v>4</v>
      </c>
      <c r="D741" s="28" t="s">
        <v>14</v>
      </c>
      <c r="E741" s="13" t="s">
        <v>3902</v>
      </c>
      <c r="F741" s="28" t="s">
        <v>110</v>
      </c>
      <c r="G741" s="28">
        <v>3013150201</v>
      </c>
      <c r="H741" s="28" t="s">
        <v>2788</v>
      </c>
      <c r="I741" s="127" t="s">
        <v>3925</v>
      </c>
      <c r="J741" s="30" t="s">
        <v>1933</v>
      </c>
      <c r="K741" s="30">
        <v>807</v>
      </c>
      <c r="L741" s="30" t="s">
        <v>121</v>
      </c>
      <c r="M741" s="158">
        <v>27760800</v>
      </c>
      <c r="N741" s="30"/>
      <c r="O741" s="30" t="s">
        <v>1912</v>
      </c>
      <c r="P741" s="30"/>
      <c r="Q741" s="11" t="s">
        <v>3896</v>
      </c>
      <c r="R741" s="11" t="s">
        <v>3904</v>
      </c>
      <c r="S741" s="11" t="s">
        <v>3917</v>
      </c>
      <c r="T741" s="28" t="s">
        <v>24</v>
      </c>
      <c r="U741" s="28"/>
      <c r="V741" s="28"/>
    </row>
    <row r="742" spans="2:28" s="144" customFormat="1" ht="17.25" customHeight="1">
      <c r="B742" s="11">
        <v>2026</v>
      </c>
      <c r="C742" s="28">
        <v>4</v>
      </c>
      <c r="D742" s="28" t="s">
        <v>14</v>
      </c>
      <c r="E742" s="13" t="s">
        <v>3902</v>
      </c>
      <c r="F742" s="28" t="s">
        <v>110</v>
      </c>
      <c r="G742" s="28">
        <v>3013150201</v>
      </c>
      <c r="H742" s="28" t="s">
        <v>2788</v>
      </c>
      <c r="I742" s="127" t="s">
        <v>3926</v>
      </c>
      <c r="J742" s="30" t="s">
        <v>1933</v>
      </c>
      <c r="K742" s="30">
        <v>911</v>
      </c>
      <c r="L742" s="30" t="s">
        <v>121</v>
      </c>
      <c r="M742" s="139">
        <v>28605400</v>
      </c>
      <c r="N742" s="30"/>
      <c r="O742" s="30" t="s">
        <v>1912</v>
      </c>
      <c r="P742" s="30"/>
      <c r="Q742" s="11" t="s">
        <v>3896</v>
      </c>
      <c r="R742" s="11" t="s">
        <v>3904</v>
      </c>
      <c r="S742" s="11" t="s">
        <v>3917</v>
      </c>
      <c r="T742" s="28" t="s">
        <v>24</v>
      </c>
      <c r="U742" s="28"/>
      <c r="V742" s="28"/>
    </row>
    <row r="743" spans="2:28" s="123" customFormat="1" ht="17.25" customHeight="1">
      <c r="B743" s="56">
        <v>2026</v>
      </c>
      <c r="C743" s="69">
        <v>4</v>
      </c>
      <c r="D743" s="69" t="s">
        <v>14</v>
      </c>
      <c r="E743" s="69" t="s">
        <v>4033</v>
      </c>
      <c r="F743" s="69" t="s">
        <v>52</v>
      </c>
      <c r="G743" s="69"/>
      <c r="H743" s="69" t="s">
        <v>4034</v>
      </c>
      <c r="I743" s="69" t="s">
        <v>230</v>
      </c>
      <c r="J743" s="62" t="s">
        <v>17</v>
      </c>
      <c r="K743" s="62">
        <v>1</v>
      </c>
      <c r="L743" s="62" t="s">
        <v>112</v>
      </c>
      <c r="M743" s="62">
        <v>33000000</v>
      </c>
      <c r="N743" s="62"/>
      <c r="O743" s="62"/>
      <c r="P743" s="62"/>
      <c r="Q743" s="56" t="s">
        <v>3977</v>
      </c>
      <c r="R743" s="56" t="s">
        <v>4001</v>
      </c>
      <c r="S743" s="56" t="s">
        <v>4002</v>
      </c>
      <c r="T743" s="69" t="s">
        <v>24</v>
      </c>
      <c r="U743" s="69"/>
      <c r="V743" s="68" t="s">
        <v>79</v>
      </c>
      <c r="W743" s="143"/>
      <c r="X743" s="143"/>
      <c r="Y743" s="143"/>
      <c r="Z743" s="143"/>
      <c r="AA743" s="143"/>
      <c r="AB743" s="143"/>
    </row>
    <row r="744" spans="2:28" s="123" customFormat="1" ht="17.25" customHeight="1">
      <c r="B744" s="56">
        <v>2026</v>
      </c>
      <c r="C744" s="69">
        <v>4</v>
      </c>
      <c r="D744" s="69" t="s">
        <v>14</v>
      </c>
      <c r="E744" s="69" t="s">
        <v>4035</v>
      </c>
      <c r="F744" s="69" t="s">
        <v>110</v>
      </c>
      <c r="G744" s="69">
        <v>3912118901</v>
      </c>
      <c r="H744" s="69" t="s">
        <v>99</v>
      </c>
      <c r="I744" s="69" t="s">
        <v>4036</v>
      </c>
      <c r="J744" s="62" t="s">
        <v>4037</v>
      </c>
      <c r="K744" s="62">
        <v>3</v>
      </c>
      <c r="L744" s="62" t="s">
        <v>112</v>
      </c>
      <c r="M744" s="62">
        <v>83437000</v>
      </c>
      <c r="N744" s="62" t="s">
        <v>271</v>
      </c>
      <c r="O744" s="62"/>
      <c r="P744" s="62"/>
      <c r="Q744" s="56" t="s">
        <v>4005</v>
      </c>
      <c r="R744" s="56" t="s">
        <v>4006</v>
      </c>
      <c r="S744" s="56" t="s">
        <v>4007</v>
      </c>
      <c r="T744" s="69" t="s">
        <v>24</v>
      </c>
      <c r="U744" s="69"/>
      <c r="V744" s="68"/>
      <c r="W744" s="143"/>
      <c r="X744" s="143"/>
      <c r="Y744" s="143"/>
      <c r="Z744" s="143"/>
      <c r="AA744" s="143"/>
      <c r="AB744" s="143"/>
    </row>
    <row r="745" spans="2:28" s="123" customFormat="1" ht="17.25" customHeight="1">
      <c r="B745" s="56">
        <v>2026</v>
      </c>
      <c r="C745" s="69">
        <v>5</v>
      </c>
      <c r="D745" s="69" t="s">
        <v>14</v>
      </c>
      <c r="E745" s="69" t="s">
        <v>4038</v>
      </c>
      <c r="F745" s="69" t="s">
        <v>52</v>
      </c>
      <c r="G745" s="69" t="s">
        <v>86</v>
      </c>
      <c r="H745" s="69" t="s">
        <v>4039</v>
      </c>
      <c r="I745" s="69" t="s">
        <v>86</v>
      </c>
      <c r="J745" s="62" t="s">
        <v>4040</v>
      </c>
      <c r="K745" s="62">
        <v>13</v>
      </c>
      <c r="L745" s="62" t="s">
        <v>112</v>
      </c>
      <c r="M745" s="62">
        <v>20800000</v>
      </c>
      <c r="N745" s="62"/>
      <c r="O745" s="62"/>
      <c r="P745" s="62"/>
      <c r="Q745" s="56" t="s">
        <v>4005</v>
      </c>
      <c r="R745" s="56" t="s">
        <v>4041</v>
      </c>
      <c r="S745" s="56" t="s">
        <v>4042</v>
      </c>
      <c r="T745" s="69" t="s">
        <v>24</v>
      </c>
      <c r="U745" s="69"/>
      <c r="V745" s="68" t="s">
        <v>63</v>
      </c>
      <c r="W745" s="143"/>
      <c r="X745" s="143"/>
      <c r="Y745" s="143"/>
      <c r="Z745" s="143"/>
      <c r="AA745" s="143"/>
      <c r="AB745" s="143"/>
    </row>
    <row r="746" spans="2:28" s="123" customFormat="1" ht="17.25" customHeight="1">
      <c r="B746" s="56">
        <v>2026</v>
      </c>
      <c r="C746" s="69">
        <v>4</v>
      </c>
      <c r="D746" s="69" t="s">
        <v>14</v>
      </c>
      <c r="E746" s="69" t="s">
        <v>4043</v>
      </c>
      <c r="F746" s="69" t="s">
        <v>110</v>
      </c>
      <c r="G746" s="69">
        <v>4710160802</v>
      </c>
      <c r="H746" s="69" t="s">
        <v>4044</v>
      </c>
      <c r="I746" s="69">
        <v>0.08</v>
      </c>
      <c r="J746" s="62" t="s">
        <v>4045</v>
      </c>
      <c r="K746" s="62">
        <v>300</v>
      </c>
      <c r="L746" s="62" t="s">
        <v>116</v>
      </c>
      <c r="M746" s="62">
        <v>100000000</v>
      </c>
      <c r="N746" s="62"/>
      <c r="O746" s="62" t="s">
        <v>271</v>
      </c>
      <c r="P746" s="62"/>
      <c r="Q746" s="56" t="s">
        <v>4030</v>
      </c>
      <c r="R746" s="56" t="s">
        <v>4046</v>
      </c>
      <c r="S746" s="56" t="s">
        <v>4047</v>
      </c>
      <c r="T746" s="69" t="s">
        <v>24</v>
      </c>
      <c r="U746" s="69"/>
      <c r="V746" s="302"/>
      <c r="W746" s="143"/>
      <c r="X746" s="143"/>
      <c r="Y746" s="143"/>
      <c r="Z746" s="143"/>
      <c r="AA746" s="143"/>
      <c r="AB746" s="143"/>
    </row>
    <row r="747" spans="2:28" s="123" customFormat="1" ht="17.25" customHeight="1">
      <c r="B747" s="56">
        <v>2026</v>
      </c>
      <c r="C747" s="69">
        <v>4</v>
      </c>
      <c r="D747" s="69" t="s">
        <v>14</v>
      </c>
      <c r="E747" s="69" t="s">
        <v>4048</v>
      </c>
      <c r="F747" s="69" t="s">
        <v>52</v>
      </c>
      <c r="G747" s="69" t="s">
        <v>86</v>
      </c>
      <c r="H747" s="69" t="s">
        <v>4049</v>
      </c>
      <c r="I747" s="69" t="s">
        <v>4050</v>
      </c>
      <c r="J747" s="62" t="s">
        <v>4051</v>
      </c>
      <c r="K747" s="62">
        <v>1</v>
      </c>
      <c r="L747" s="62" t="s">
        <v>119</v>
      </c>
      <c r="M747" s="62">
        <v>12000000</v>
      </c>
      <c r="N747" s="62"/>
      <c r="O747" s="62"/>
      <c r="P747" s="62"/>
      <c r="Q747" s="56" t="s">
        <v>4030</v>
      </c>
      <c r="R747" s="56" t="s">
        <v>4046</v>
      </c>
      <c r="S747" s="56" t="s">
        <v>4047</v>
      </c>
      <c r="T747" s="69" t="s">
        <v>24</v>
      </c>
      <c r="U747" s="69"/>
      <c r="V747" s="68" t="s">
        <v>79</v>
      </c>
      <c r="W747" s="143"/>
      <c r="X747" s="143"/>
      <c r="Y747" s="143"/>
      <c r="Z747" s="143"/>
      <c r="AA747" s="143"/>
      <c r="AB747" s="143"/>
    </row>
    <row r="748" spans="2:28" s="10" customFormat="1">
      <c r="E748" s="99"/>
      <c r="G748" s="83"/>
      <c r="H748" s="83"/>
      <c r="I748" s="83"/>
      <c r="J748" s="83"/>
      <c r="K748" s="83"/>
      <c r="L748" s="83"/>
      <c r="M748" s="303"/>
      <c r="N748" s="85"/>
      <c r="O748" s="85"/>
      <c r="P748" s="85"/>
      <c r="Q748" s="83"/>
      <c r="W748" s="143"/>
      <c r="X748" s="143"/>
      <c r="Y748" s="143"/>
      <c r="Z748" s="143"/>
      <c r="AA748" s="143"/>
      <c r="AB748" s="143"/>
    </row>
    <row r="749" spans="2:28" s="10" customFormat="1">
      <c r="E749" s="99"/>
      <c r="G749" s="83"/>
      <c r="H749" s="83"/>
      <c r="I749" s="83"/>
      <c r="J749" s="83"/>
      <c r="K749" s="83"/>
      <c r="L749" s="83"/>
      <c r="M749" s="303"/>
      <c r="N749" s="85"/>
      <c r="O749" s="85"/>
      <c r="P749" s="85"/>
      <c r="Q749" s="83"/>
      <c r="W749" s="143"/>
      <c r="X749" s="143"/>
      <c r="Y749" s="143"/>
      <c r="Z749" s="143"/>
      <c r="AA749" s="143"/>
      <c r="AB749" s="143"/>
    </row>
    <row r="750" spans="2:28" s="10" customFormat="1">
      <c r="E750" s="99"/>
      <c r="G750" s="83"/>
      <c r="H750" s="83"/>
      <c r="I750" s="83"/>
      <c r="J750" s="83"/>
      <c r="K750" s="83"/>
      <c r="L750" s="83"/>
      <c r="M750" s="303"/>
      <c r="N750" s="85"/>
      <c r="O750" s="85"/>
      <c r="P750" s="85"/>
      <c r="Q750" s="83"/>
      <c r="W750" s="143"/>
      <c r="X750" s="143"/>
      <c r="Y750" s="143"/>
      <c r="Z750" s="143"/>
      <c r="AA750" s="143"/>
      <c r="AB750" s="143"/>
    </row>
    <row r="751" spans="2:28" s="10" customFormat="1">
      <c r="E751" s="99"/>
      <c r="G751" s="83"/>
      <c r="H751" s="83"/>
      <c r="I751" s="83"/>
      <c r="J751" s="83"/>
      <c r="K751" s="83"/>
      <c r="L751" s="83"/>
      <c r="M751" s="303"/>
      <c r="N751" s="85"/>
      <c r="O751" s="85"/>
      <c r="P751" s="85"/>
      <c r="Q751" s="83"/>
      <c r="W751" s="143"/>
      <c r="X751" s="143"/>
      <c r="Y751" s="143"/>
      <c r="Z751" s="143"/>
      <c r="AA751" s="143"/>
      <c r="AB751" s="143"/>
    </row>
    <row r="752" spans="2:28">
      <c r="W752" s="144"/>
      <c r="X752" s="144"/>
      <c r="Y752" s="144"/>
      <c r="Z752" s="144"/>
      <c r="AA752" s="144"/>
      <c r="AB752" s="144"/>
    </row>
    <row r="753" spans="23:28">
      <c r="W753" s="144"/>
      <c r="X753" s="144"/>
      <c r="Y753" s="144"/>
      <c r="Z753" s="144"/>
      <c r="AA753" s="144"/>
      <c r="AB753" s="144"/>
    </row>
    <row r="754" spans="23:28">
      <c r="W754" s="144"/>
      <c r="X754" s="144"/>
      <c r="Y754" s="144"/>
      <c r="Z754" s="144"/>
      <c r="AA754" s="144"/>
      <c r="AB754" s="144"/>
    </row>
    <row r="755" spans="23:28">
      <c r="W755" s="144"/>
      <c r="X755" s="144"/>
      <c r="Y755" s="144"/>
      <c r="Z755" s="144"/>
      <c r="AA755" s="144"/>
      <c r="AB755" s="144"/>
    </row>
  </sheetData>
  <mergeCells count="20">
    <mergeCell ref="C4:C5"/>
    <mergeCell ref="D4:D5"/>
    <mergeCell ref="E4:E5"/>
    <mergeCell ref="F4:F5"/>
    <mergeCell ref="B3:V3"/>
    <mergeCell ref="V4:V5"/>
    <mergeCell ref="S4:S5"/>
    <mergeCell ref="T4:T5"/>
    <mergeCell ref="U4:U5"/>
    <mergeCell ref="L4:L5"/>
    <mergeCell ref="M4:M5"/>
    <mergeCell ref="Q4:Q5"/>
    <mergeCell ref="R4:R5"/>
    <mergeCell ref="N4:P4"/>
    <mergeCell ref="G4:G5"/>
    <mergeCell ref="H4:H5"/>
    <mergeCell ref="I4:I5"/>
    <mergeCell ref="J4:J5"/>
    <mergeCell ref="K4:K5"/>
    <mergeCell ref="B4:B5"/>
  </mergeCells>
  <phoneticPr fontId="4" type="noConversion"/>
  <conditionalFormatting sqref="H612:I614">
    <cfRule type="containsText" dxfId="5" priority="3" stopIfTrue="1" operator="containsText" text=".">
      <formula>NOT(ISERROR(SEARCH(".",H612)))</formula>
    </cfRule>
    <cfRule type="notContainsText" dxfId="4" priority="4" stopIfTrue="1" operator="notContains" text=".">
      <formula>ISERROR(SEARCH(".",H612))</formula>
    </cfRule>
  </conditionalFormatting>
  <conditionalFormatting sqref="I85">
    <cfRule type="containsText" dxfId="3" priority="1" stopIfTrue="1" operator="containsText" text=".">
      <formula>NOT(ISERROR(SEARCH(".",I85)))</formula>
    </cfRule>
    <cfRule type="notContainsText" dxfId="2" priority="2" stopIfTrue="1" operator="notContains" text=".">
      <formula>ISERROR(SEARCH(".",I85))</formula>
    </cfRule>
  </conditionalFormatting>
  <conditionalFormatting sqref="I608:I611">
    <cfRule type="containsText" dxfId="1" priority="5" stopIfTrue="1" operator="containsText" text=".">
      <formula>NOT(ISERROR(SEARCH(".",I608)))</formula>
    </cfRule>
    <cfRule type="notContainsText" dxfId="0" priority="6" stopIfTrue="1" operator="notContains" text=".">
      <formula>ISERROR(SEARCH(".",I608))</formula>
    </cfRule>
  </conditionalFormatting>
  <dataValidations count="4">
    <dataValidation type="list" allowBlank="1" showInputMessage="1" showErrorMessage="1" sqref="T653:T712 T721:T747 S11:S29 T30:T54 T318:T415 T115:T316 T715:T719 T6:T10 T58:T96 T98:T112 U115 T417:T650" xr:uid="{00000000-0002-0000-0200-000000000000}">
      <formula1>"비협정,협정"</formula1>
    </dataValidation>
    <dataValidation type="list" allowBlank="1" showInputMessage="1" showErrorMessage="1" sqref="F721:F747 F715:F719 F653:F712 F6:F112 F116:F127 F132:F469 F474:F650" xr:uid="{00000000-0002-0000-0200-000001000000}">
      <formula1>"일반경쟁,제한경쟁,수의계약,조달위탁,쇼핑몰"</formula1>
    </dataValidation>
    <dataValidation type="list" allowBlank="1" showInputMessage="1" showErrorMessage="1" sqref="D721:D747 D116:D415 D715:D719 D653:D712 D6:D112 D417:D650" xr:uid="{00000000-0002-0000-0200-000002000000}">
      <formula1>"자체조달,중앙조달"</formula1>
    </dataValidation>
    <dataValidation type="list" allowBlank="1" showInputMessage="1" showErrorMessage="1" sqref="C8 C650 C33:C37 C277:C310 C314:C316 C338:C339 C410:C415 C448:C451 C524 C596 C606 C629:C632 C66 C100:C112 C134:C149 C161:C162 C166:C175 C180 C195:C197 C243:C244 C493:C500 C528:C594" xr:uid="{D9693076-575A-472F-8205-FEC72127AC04}">
      <formula1>"1,2,3,4,5,6,7,8,9,10,11,12"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460"/>
  <sheetViews>
    <sheetView zoomScale="70" zoomScaleNormal="70" workbookViewId="0">
      <selection activeCell="Q19" sqref="Q19"/>
    </sheetView>
  </sheetViews>
  <sheetFormatPr defaultRowHeight="16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style="27" customWidth="1"/>
    <col min="6" max="6" width="12" customWidth="1"/>
    <col min="7" max="7" width="11.33203125" customWidth="1"/>
    <col min="8" max="8" width="14.109375" customWidth="1"/>
    <col min="9" max="9" width="8.21875" style="3" bestFit="1" customWidth="1"/>
    <col min="10" max="10" width="18.5546875" style="4" bestFit="1" customWidth="1"/>
    <col min="11" max="11" width="34.88671875" bestFit="1" customWidth="1"/>
    <col min="13" max="13" width="14.5546875" customWidth="1"/>
    <col min="16" max="16" width="39.88671875" customWidth="1"/>
    <col min="17" max="17" width="57.109375" style="14" customWidth="1"/>
  </cols>
  <sheetData>
    <row r="1" spans="2:25" ht="35.1" customHeight="1">
      <c r="B1" s="25" t="s">
        <v>186</v>
      </c>
      <c r="J1" s="26" t="s">
        <v>58</v>
      </c>
    </row>
    <row r="2" spans="2:25" ht="9.9499999999999993" customHeight="1">
      <c r="B2" s="6"/>
      <c r="J2" s="7"/>
    </row>
    <row r="3" spans="2:25" ht="24.95" customHeight="1">
      <c r="B3" s="288" t="s">
        <v>172</v>
      </c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</row>
    <row r="4" spans="2:25" ht="50.1" customHeight="1" thickBot="1">
      <c r="B4" s="65" t="s">
        <v>971</v>
      </c>
      <c r="C4" s="65" t="s">
        <v>972</v>
      </c>
      <c r="D4" s="51" t="s">
        <v>973</v>
      </c>
      <c r="E4" s="124" t="s">
        <v>176</v>
      </c>
      <c r="F4" s="64" t="s">
        <v>177</v>
      </c>
      <c r="G4" s="64" t="s">
        <v>178</v>
      </c>
      <c r="H4" s="65" t="s">
        <v>179</v>
      </c>
      <c r="I4" s="64" t="s">
        <v>18</v>
      </c>
      <c r="J4" s="24" t="s">
        <v>62</v>
      </c>
      <c r="K4" s="64" t="s">
        <v>19</v>
      </c>
      <c r="L4" s="64" t="s">
        <v>20</v>
      </c>
      <c r="M4" s="64" t="s">
        <v>21</v>
      </c>
      <c r="N4" s="64" t="s">
        <v>22</v>
      </c>
      <c r="O4" s="64" t="s">
        <v>23</v>
      </c>
      <c r="P4" s="64" t="s">
        <v>165</v>
      </c>
    </row>
    <row r="5" spans="2:25" s="83" customFormat="1" ht="17.25" customHeight="1" thickTop="1">
      <c r="B5" s="69">
        <v>2026</v>
      </c>
      <c r="C5" s="69">
        <v>4</v>
      </c>
      <c r="D5" s="69" t="s">
        <v>14</v>
      </c>
      <c r="E5" s="69" t="s">
        <v>1615</v>
      </c>
      <c r="F5" s="69" t="s">
        <v>254</v>
      </c>
      <c r="G5" s="69" t="s">
        <v>41</v>
      </c>
      <c r="H5" s="69" t="s">
        <v>42</v>
      </c>
      <c r="I5" s="69" t="s">
        <v>43</v>
      </c>
      <c r="J5" s="62">
        <v>99792000</v>
      </c>
      <c r="K5" s="69" t="s">
        <v>2897</v>
      </c>
      <c r="L5" s="69" t="s">
        <v>1693</v>
      </c>
      <c r="M5" s="69" t="s">
        <v>1694</v>
      </c>
      <c r="N5" s="69" t="s">
        <v>24</v>
      </c>
      <c r="O5" s="67"/>
      <c r="P5" s="68" t="s">
        <v>2129</v>
      </c>
      <c r="Q5" s="85"/>
      <c r="R5" s="10"/>
      <c r="S5" s="10"/>
      <c r="T5" s="10"/>
      <c r="U5" s="10"/>
      <c r="V5" s="10"/>
      <c r="W5" s="10"/>
      <c r="X5" s="10"/>
      <c r="Y5" s="10"/>
    </row>
    <row r="6" spans="2:25" s="83" customFormat="1" ht="17.25" customHeight="1">
      <c r="B6" s="68">
        <v>2026</v>
      </c>
      <c r="C6" s="68">
        <v>5</v>
      </c>
      <c r="D6" s="68" t="s">
        <v>14</v>
      </c>
      <c r="E6" s="84" t="s">
        <v>1628</v>
      </c>
      <c r="F6" s="68" t="s">
        <v>254</v>
      </c>
      <c r="G6" s="68" t="s">
        <v>41</v>
      </c>
      <c r="H6" s="68" t="s">
        <v>42</v>
      </c>
      <c r="I6" s="68" t="s">
        <v>290</v>
      </c>
      <c r="J6" s="29">
        <v>241000000</v>
      </c>
      <c r="K6" s="68" t="s">
        <v>2898</v>
      </c>
      <c r="L6" s="68" t="s">
        <v>956</v>
      </c>
      <c r="M6" s="68" t="s">
        <v>957</v>
      </c>
      <c r="N6" s="68" t="s">
        <v>24</v>
      </c>
      <c r="O6" s="56"/>
      <c r="P6" s="56"/>
      <c r="Q6" s="85"/>
      <c r="R6" s="10"/>
      <c r="S6" s="10"/>
      <c r="T6" s="10"/>
      <c r="U6" s="10"/>
      <c r="V6" s="10"/>
      <c r="W6" s="10"/>
      <c r="X6" s="10"/>
      <c r="Y6" s="10"/>
    </row>
    <row r="7" spans="2:25" s="83" customFormat="1" ht="17.25" customHeight="1">
      <c r="B7" s="69">
        <v>2026</v>
      </c>
      <c r="C7" s="69">
        <v>6</v>
      </c>
      <c r="D7" s="69" t="s">
        <v>14</v>
      </c>
      <c r="E7" s="69" t="s">
        <v>1695</v>
      </c>
      <c r="F7" s="69" t="s">
        <v>254</v>
      </c>
      <c r="G7" s="69" t="s">
        <v>41</v>
      </c>
      <c r="H7" s="69" t="s">
        <v>42</v>
      </c>
      <c r="I7" s="69" t="s">
        <v>290</v>
      </c>
      <c r="J7" s="62">
        <v>798200000</v>
      </c>
      <c r="K7" s="69" t="s">
        <v>2897</v>
      </c>
      <c r="L7" s="69" t="s">
        <v>1693</v>
      </c>
      <c r="M7" s="69" t="s">
        <v>1694</v>
      </c>
      <c r="N7" s="69" t="s">
        <v>44</v>
      </c>
      <c r="O7" s="67"/>
      <c r="P7" s="67"/>
      <c r="Q7" s="85"/>
      <c r="R7" s="10"/>
      <c r="S7" s="10"/>
      <c r="T7" s="10"/>
      <c r="U7" s="10"/>
      <c r="V7" s="10"/>
      <c r="W7" s="10"/>
      <c r="X7" s="10"/>
      <c r="Y7" s="10"/>
    </row>
    <row r="8" spans="2:25" ht="17.25" customHeight="1">
      <c r="B8" s="11">
        <v>2026</v>
      </c>
      <c r="C8" s="11">
        <v>4</v>
      </c>
      <c r="D8" s="11" t="s">
        <v>15</v>
      </c>
      <c r="E8" s="129" t="s">
        <v>1827</v>
      </c>
      <c r="F8" s="129" t="s">
        <v>33</v>
      </c>
      <c r="G8" s="129" t="s">
        <v>2833</v>
      </c>
      <c r="H8" s="129" t="s">
        <v>50</v>
      </c>
      <c r="I8" s="129" t="s">
        <v>36</v>
      </c>
      <c r="J8" s="154">
        <v>130000000</v>
      </c>
      <c r="K8" s="154" t="s">
        <v>1697</v>
      </c>
      <c r="L8" s="154" t="s">
        <v>1702</v>
      </c>
      <c r="M8" s="154" t="s">
        <v>1828</v>
      </c>
      <c r="N8" s="154" t="s">
        <v>1829</v>
      </c>
      <c r="O8" s="154"/>
      <c r="P8" s="181"/>
    </row>
    <row r="9" spans="2:25" ht="17.25" customHeight="1">
      <c r="B9" s="11">
        <v>2026</v>
      </c>
      <c r="C9" s="11">
        <v>5</v>
      </c>
      <c r="D9" s="11" t="s">
        <v>14</v>
      </c>
      <c r="E9" s="129" t="s">
        <v>1830</v>
      </c>
      <c r="F9" s="129" t="s">
        <v>33</v>
      </c>
      <c r="G9" s="129" t="s">
        <v>2833</v>
      </c>
      <c r="H9" s="129" t="s">
        <v>52</v>
      </c>
      <c r="I9" s="129" t="s">
        <v>43</v>
      </c>
      <c r="J9" s="154">
        <v>20317000</v>
      </c>
      <c r="K9" s="129" t="s">
        <v>1697</v>
      </c>
      <c r="L9" s="129" t="s">
        <v>1698</v>
      </c>
      <c r="M9" s="129" t="s">
        <v>1699</v>
      </c>
      <c r="N9" s="147" t="s">
        <v>24</v>
      </c>
      <c r="O9" s="147"/>
      <c r="P9" s="181" t="s">
        <v>1701</v>
      </c>
    </row>
    <row r="10" spans="2:25" ht="17.25" customHeight="1">
      <c r="B10" s="11">
        <v>2026</v>
      </c>
      <c r="C10" s="66">
        <v>5</v>
      </c>
      <c r="D10" s="66" t="s">
        <v>14</v>
      </c>
      <c r="E10" s="129" t="s">
        <v>1831</v>
      </c>
      <c r="F10" s="129" t="s">
        <v>33</v>
      </c>
      <c r="G10" s="129" t="s">
        <v>2833</v>
      </c>
      <c r="H10" s="177" t="s">
        <v>50</v>
      </c>
      <c r="I10" s="129" t="s">
        <v>36</v>
      </c>
      <c r="J10" s="179">
        <v>28732000</v>
      </c>
      <c r="K10" s="129" t="s">
        <v>1697</v>
      </c>
      <c r="L10" s="129" t="s">
        <v>1698</v>
      </c>
      <c r="M10" s="129" t="s">
        <v>1699</v>
      </c>
      <c r="N10" s="147" t="s">
        <v>24</v>
      </c>
      <c r="O10" s="179"/>
      <c r="P10" s="180"/>
    </row>
    <row r="11" spans="2:25" ht="17.25" customHeight="1">
      <c r="B11" s="11">
        <v>2026</v>
      </c>
      <c r="C11" s="11">
        <v>4</v>
      </c>
      <c r="D11" s="11" t="s">
        <v>14</v>
      </c>
      <c r="E11" s="129" t="s">
        <v>1832</v>
      </c>
      <c r="F11" s="129" t="s">
        <v>33</v>
      </c>
      <c r="G11" s="129" t="s">
        <v>2833</v>
      </c>
      <c r="H11" s="129" t="s">
        <v>52</v>
      </c>
      <c r="I11" s="129" t="s">
        <v>43</v>
      </c>
      <c r="J11" s="154">
        <v>6500000</v>
      </c>
      <c r="K11" s="147" t="s">
        <v>388</v>
      </c>
      <c r="L11" s="147" t="s">
        <v>1703</v>
      </c>
      <c r="M11" s="147" t="s">
        <v>497</v>
      </c>
      <c r="N11" s="147" t="s">
        <v>24</v>
      </c>
      <c r="O11" s="154"/>
      <c r="P11" s="181" t="s">
        <v>1701</v>
      </c>
    </row>
    <row r="12" spans="2:25" ht="17.25" customHeight="1">
      <c r="B12" s="11">
        <v>2026</v>
      </c>
      <c r="C12" s="11">
        <v>5</v>
      </c>
      <c r="D12" s="66" t="s">
        <v>14</v>
      </c>
      <c r="E12" s="129" t="s">
        <v>1602</v>
      </c>
      <c r="F12" s="129" t="s">
        <v>33</v>
      </c>
      <c r="G12" s="129" t="s">
        <v>41</v>
      </c>
      <c r="H12" s="129" t="s">
        <v>51</v>
      </c>
      <c r="I12" s="129" t="s">
        <v>36</v>
      </c>
      <c r="J12" s="154">
        <v>300000000</v>
      </c>
      <c r="K12" s="129" t="s">
        <v>1833</v>
      </c>
      <c r="L12" s="129" t="s">
        <v>1834</v>
      </c>
      <c r="M12" s="154"/>
      <c r="N12" s="31" t="s">
        <v>24</v>
      </c>
      <c r="O12" s="154"/>
      <c r="P12" s="181"/>
    </row>
    <row r="13" spans="2:25" ht="17.25" customHeight="1">
      <c r="B13" s="11">
        <v>2026</v>
      </c>
      <c r="C13" s="13">
        <v>4</v>
      </c>
      <c r="D13" s="13" t="s">
        <v>14</v>
      </c>
      <c r="E13" s="11" t="s">
        <v>1835</v>
      </c>
      <c r="F13" s="11" t="s">
        <v>40</v>
      </c>
      <c r="G13" s="11" t="s">
        <v>34</v>
      </c>
      <c r="H13" s="11" t="s">
        <v>42</v>
      </c>
      <c r="I13" s="11" t="s">
        <v>43</v>
      </c>
      <c r="J13" s="72">
        <v>8514000</v>
      </c>
      <c r="K13" s="11" t="s">
        <v>464</v>
      </c>
      <c r="L13" s="11" t="s">
        <v>1145</v>
      </c>
      <c r="M13" s="11" t="s">
        <v>1146</v>
      </c>
      <c r="N13" s="13" t="s">
        <v>24</v>
      </c>
      <c r="O13" s="11"/>
      <c r="P13" s="11" t="s">
        <v>79</v>
      </c>
    </row>
    <row r="14" spans="2:25" ht="17.25" customHeight="1">
      <c r="B14" s="11">
        <v>2026</v>
      </c>
      <c r="C14" s="13">
        <v>6</v>
      </c>
      <c r="D14" s="13" t="s">
        <v>14</v>
      </c>
      <c r="E14" s="11" t="s">
        <v>1836</v>
      </c>
      <c r="F14" s="11" t="s">
        <v>33</v>
      </c>
      <c r="G14" s="11" t="s">
        <v>34</v>
      </c>
      <c r="H14" s="11" t="s">
        <v>42</v>
      </c>
      <c r="I14" s="11" t="s">
        <v>36</v>
      </c>
      <c r="J14" s="72">
        <v>29711000</v>
      </c>
      <c r="K14" s="11" t="s">
        <v>1726</v>
      </c>
      <c r="L14" s="11" t="s">
        <v>1750</v>
      </c>
      <c r="M14" s="11" t="s">
        <v>1751</v>
      </c>
      <c r="N14" s="13" t="s">
        <v>24</v>
      </c>
      <c r="O14" s="11"/>
      <c r="P14" s="11"/>
    </row>
    <row r="15" spans="2:25" ht="17.25" customHeight="1">
      <c r="B15" s="129">
        <v>2026</v>
      </c>
      <c r="C15" s="147">
        <v>4</v>
      </c>
      <c r="D15" s="147" t="s">
        <v>14</v>
      </c>
      <c r="E15" s="129" t="s">
        <v>1837</v>
      </c>
      <c r="F15" s="129" t="s">
        <v>33</v>
      </c>
      <c r="G15" s="129" t="s">
        <v>41</v>
      </c>
      <c r="H15" s="177" t="s">
        <v>35</v>
      </c>
      <c r="I15" s="129" t="s">
        <v>36</v>
      </c>
      <c r="J15" s="154">
        <v>118010000</v>
      </c>
      <c r="K15" s="177" t="s">
        <v>1143</v>
      </c>
      <c r="L15" s="129" t="s">
        <v>1729</v>
      </c>
      <c r="M15" s="129" t="s">
        <v>1730</v>
      </c>
      <c r="N15" s="147" t="s">
        <v>24</v>
      </c>
      <c r="O15" s="129"/>
      <c r="P15" s="129"/>
    </row>
    <row r="16" spans="2:25" ht="17.25" customHeight="1">
      <c r="B16" s="11">
        <v>2026</v>
      </c>
      <c r="C16" s="13">
        <v>5</v>
      </c>
      <c r="D16" s="13" t="s">
        <v>14</v>
      </c>
      <c r="E16" s="11" t="s">
        <v>1838</v>
      </c>
      <c r="F16" s="11" t="s">
        <v>33</v>
      </c>
      <c r="G16" s="11" t="s">
        <v>34</v>
      </c>
      <c r="H16" s="11" t="s">
        <v>42</v>
      </c>
      <c r="I16" s="11" t="s">
        <v>43</v>
      </c>
      <c r="J16" s="72">
        <v>50000000</v>
      </c>
      <c r="K16" s="66" t="s">
        <v>1090</v>
      </c>
      <c r="L16" s="11" t="s">
        <v>1839</v>
      </c>
      <c r="M16" s="11" t="s">
        <v>1840</v>
      </c>
      <c r="N16" s="13" t="s">
        <v>24</v>
      </c>
      <c r="O16" s="11"/>
      <c r="P16" s="66" t="s">
        <v>79</v>
      </c>
    </row>
    <row r="17" spans="1:16" ht="17.25" customHeight="1">
      <c r="A17" s="176"/>
      <c r="B17" s="129">
        <v>2026</v>
      </c>
      <c r="C17" s="147">
        <v>4</v>
      </c>
      <c r="D17" s="147" t="s">
        <v>14</v>
      </c>
      <c r="E17" s="129" t="s">
        <v>1841</v>
      </c>
      <c r="F17" s="129" t="s">
        <v>33</v>
      </c>
      <c r="G17" s="129" t="s">
        <v>41</v>
      </c>
      <c r="H17" s="129" t="s">
        <v>42</v>
      </c>
      <c r="I17" s="129" t="s">
        <v>43</v>
      </c>
      <c r="J17" s="154">
        <v>22000000</v>
      </c>
      <c r="K17" s="129" t="s">
        <v>1736</v>
      </c>
      <c r="L17" s="129" t="s">
        <v>1842</v>
      </c>
      <c r="M17" s="129" t="s">
        <v>1843</v>
      </c>
      <c r="N17" s="147" t="s">
        <v>24</v>
      </c>
      <c r="O17" s="129"/>
      <c r="P17" s="177" t="s">
        <v>79</v>
      </c>
    </row>
    <row r="18" spans="1:16" ht="17.25" customHeight="1">
      <c r="A18" s="176"/>
      <c r="B18" s="129">
        <v>2026</v>
      </c>
      <c r="C18" s="31">
        <v>4</v>
      </c>
      <c r="D18" s="147" t="s">
        <v>14</v>
      </c>
      <c r="E18" s="177" t="s">
        <v>1844</v>
      </c>
      <c r="F18" s="129" t="s">
        <v>33</v>
      </c>
      <c r="G18" s="129" t="s">
        <v>34</v>
      </c>
      <c r="H18" s="177" t="s">
        <v>42</v>
      </c>
      <c r="I18" s="177" t="s">
        <v>36</v>
      </c>
      <c r="J18" s="179">
        <v>105000000</v>
      </c>
      <c r="K18" s="129" t="s">
        <v>1736</v>
      </c>
      <c r="L18" s="177" t="s">
        <v>1845</v>
      </c>
      <c r="M18" s="177" t="s">
        <v>1846</v>
      </c>
      <c r="N18" s="147" t="s">
        <v>24</v>
      </c>
      <c r="O18" s="129"/>
      <c r="P18" s="129"/>
    </row>
    <row r="19" spans="1:16" ht="17.25" customHeight="1">
      <c r="B19" s="11">
        <v>2026</v>
      </c>
      <c r="C19" s="28">
        <v>4</v>
      </c>
      <c r="D19" s="28" t="s">
        <v>14</v>
      </c>
      <c r="E19" s="66" t="s">
        <v>1847</v>
      </c>
      <c r="F19" s="11" t="s">
        <v>33</v>
      </c>
      <c r="G19" s="11" t="s">
        <v>41</v>
      </c>
      <c r="H19" s="66" t="s">
        <v>42</v>
      </c>
      <c r="I19" s="66" t="s">
        <v>36</v>
      </c>
      <c r="J19" s="74">
        <v>54000000</v>
      </c>
      <c r="K19" s="11" t="s">
        <v>1736</v>
      </c>
      <c r="L19" s="66" t="s">
        <v>1845</v>
      </c>
      <c r="M19" s="66" t="s">
        <v>1846</v>
      </c>
      <c r="N19" s="13" t="s">
        <v>24</v>
      </c>
      <c r="O19" s="11"/>
      <c r="P19" s="11"/>
    </row>
    <row r="20" spans="1:16" ht="17.25" customHeight="1">
      <c r="B20" s="11">
        <v>2026</v>
      </c>
      <c r="C20" s="28">
        <v>4</v>
      </c>
      <c r="D20" s="28" t="s">
        <v>14</v>
      </c>
      <c r="E20" s="66" t="s">
        <v>1849</v>
      </c>
      <c r="F20" s="11" t="s">
        <v>33</v>
      </c>
      <c r="G20" s="13" t="s">
        <v>34</v>
      </c>
      <c r="H20" s="13" t="s">
        <v>42</v>
      </c>
      <c r="I20" s="13" t="s">
        <v>36</v>
      </c>
      <c r="J20" s="74">
        <v>300000000</v>
      </c>
      <c r="K20" s="66" t="s">
        <v>1538</v>
      </c>
      <c r="L20" s="66" t="s">
        <v>3946</v>
      </c>
      <c r="M20" s="66" t="s">
        <v>3947</v>
      </c>
      <c r="N20" s="13" t="s">
        <v>24</v>
      </c>
      <c r="O20" s="66"/>
      <c r="P20" s="66"/>
    </row>
    <row r="21" spans="1:16" ht="17.25" customHeight="1">
      <c r="B21" s="11">
        <v>2026</v>
      </c>
      <c r="C21" s="28">
        <v>4</v>
      </c>
      <c r="D21" s="28" t="s">
        <v>14</v>
      </c>
      <c r="E21" s="66" t="s">
        <v>1850</v>
      </c>
      <c r="F21" s="11" t="s">
        <v>33</v>
      </c>
      <c r="G21" s="11" t="s">
        <v>34</v>
      </c>
      <c r="H21" s="66" t="s">
        <v>52</v>
      </c>
      <c r="I21" s="66" t="s">
        <v>2422</v>
      </c>
      <c r="J21" s="74">
        <v>40000000</v>
      </c>
      <c r="K21" s="66" t="s">
        <v>901</v>
      </c>
      <c r="L21" s="66" t="s">
        <v>1603</v>
      </c>
      <c r="M21" s="13" t="s">
        <v>1604</v>
      </c>
      <c r="N21" s="13" t="s">
        <v>24</v>
      </c>
      <c r="O21" s="66"/>
      <c r="P21" s="66" t="s">
        <v>1701</v>
      </c>
    </row>
    <row r="22" spans="1:16" ht="17.25" customHeight="1">
      <c r="B22" s="11">
        <v>2026</v>
      </c>
      <c r="C22" s="28">
        <v>4</v>
      </c>
      <c r="D22" s="28" t="s">
        <v>14</v>
      </c>
      <c r="E22" s="66" t="s">
        <v>1851</v>
      </c>
      <c r="F22" s="11" t="s">
        <v>254</v>
      </c>
      <c r="G22" s="11" t="s">
        <v>41</v>
      </c>
      <c r="H22" s="66" t="s">
        <v>42</v>
      </c>
      <c r="I22" s="66" t="s">
        <v>36</v>
      </c>
      <c r="J22" s="92">
        <v>100000000</v>
      </c>
      <c r="K22" s="66" t="s">
        <v>388</v>
      </c>
      <c r="L22" s="66" t="s">
        <v>496</v>
      </c>
      <c r="M22" s="13" t="s">
        <v>497</v>
      </c>
      <c r="N22" s="13" t="s">
        <v>24</v>
      </c>
      <c r="O22" s="66"/>
      <c r="P22" s="66"/>
    </row>
    <row r="23" spans="1:16" ht="17.25" customHeight="1">
      <c r="B23" s="11">
        <v>2026</v>
      </c>
      <c r="C23" s="28">
        <v>4</v>
      </c>
      <c r="D23" s="28" t="s">
        <v>14</v>
      </c>
      <c r="E23" s="66" t="s">
        <v>1852</v>
      </c>
      <c r="F23" s="11" t="s">
        <v>254</v>
      </c>
      <c r="G23" s="11" t="s">
        <v>41</v>
      </c>
      <c r="H23" s="66" t="s">
        <v>42</v>
      </c>
      <c r="I23" s="66" t="s">
        <v>36</v>
      </c>
      <c r="J23" s="92">
        <v>30000000</v>
      </c>
      <c r="K23" s="66" t="s">
        <v>388</v>
      </c>
      <c r="L23" s="66" t="s">
        <v>496</v>
      </c>
      <c r="M23" s="13" t="s">
        <v>497</v>
      </c>
      <c r="N23" s="13" t="s">
        <v>24</v>
      </c>
      <c r="O23" s="66"/>
      <c r="P23" s="66"/>
    </row>
    <row r="24" spans="1:16" ht="17.25" customHeight="1">
      <c r="B24" s="11">
        <v>2026</v>
      </c>
      <c r="C24" s="13">
        <v>4</v>
      </c>
      <c r="D24" s="13" t="s">
        <v>14</v>
      </c>
      <c r="E24" s="11" t="s">
        <v>2051</v>
      </c>
      <c r="F24" s="11" t="s">
        <v>33</v>
      </c>
      <c r="G24" s="11" t="s">
        <v>41</v>
      </c>
      <c r="H24" s="11" t="s">
        <v>35</v>
      </c>
      <c r="I24" s="11" t="s">
        <v>36</v>
      </c>
      <c r="J24" s="213">
        <v>139246000</v>
      </c>
      <c r="K24" s="66" t="s">
        <v>2052</v>
      </c>
      <c r="L24" s="11" t="s">
        <v>2053</v>
      </c>
      <c r="M24" s="11" t="s">
        <v>2054</v>
      </c>
      <c r="N24" s="13" t="s">
        <v>24</v>
      </c>
      <c r="O24" s="194"/>
      <c r="P24" s="11"/>
    </row>
    <row r="25" spans="1:16" ht="17.25" customHeight="1">
      <c r="B25" s="11">
        <v>2026</v>
      </c>
      <c r="C25" s="13">
        <v>4</v>
      </c>
      <c r="D25" s="13" t="s">
        <v>14</v>
      </c>
      <c r="E25" s="11" t="s">
        <v>2055</v>
      </c>
      <c r="F25" s="11" t="s">
        <v>33</v>
      </c>
      <c r="G25" s="11" t="s">
        <v>41</v>
      </c>
      <c r="H25" s="11" t="s">
        <v>35</v>
      </c>
      <c r="I25" s="11" t="s">
        <v>2056</v>
      </c>
      <c r="J25" s="214">
        <v>257000000</v>
      </c>
      <c r="K25" s="11" t="s">
        <v>2057</v>
      </c>
      <c r="L25" s="66" t="s">
        <v>2058</v>
      </c>
      <c r="M25" s="66" t="s">
        <v>2059</v>
      </c>
      <c r="N25" s="28" t="s">
        <v>24</v>
      </c>
      <c r="O25" s="194"/>
      <c r="P25" s="11"/>
    </row>
    <row r="26" spans="1:16" ht="17.25" customHeight="1">
      <c r="B26" s="13">
        <v>2026</v>
      </c>
      <c r="C26" s="28">
        <v>4</v>
      </c>
      <c r="D26" s="28" t="s">
        <v>14</v>
      </c>
      <c r="E26" s="66" t="s">
        <v>2060</v>
      </c>
      <c r="F26" s="66" t="s">
        <v>33</v>
      </c>
      <c r="G26" s="66" t="s">
        <v>34</v>
      </c>
      <c r="H26" s="66" t="s">
        <v>42</v>
      </c>
      <c r="I26" s="66" t="s">
        <v>36</v>
      </c>
      <c r="J26" s="191">
        <v>160000000</v>
      </c>
      <c r="K26" s="11" t="s">
        <v>2057</v>
      </c>
      <c r="L26" s="66" t="s">
        <v>2058</v>
      </c>
      <c r="M26" s="66" t="s">
        <v>2059</v>
      </c>
      <c r="N26" s="28" t="s">
        <v>24</v>
      </c>
      <c r="O26" s="195"/>
      <c r="P26" s="66"/>
    </row>
    <row r="27" spans="1:16" ht="17.25" customHeight="1">
      <c r="B27" s="11">
        <v>2026</v>
      </c>
      <c r="C27" s="13">
        <v>4</v>
      </c>
      <c r="D27" s="13" t="s">
        <v>14</v>
      </c>
      <c r="E27" s="11" t="s">
        <v>2061</v>
      </c>
      <c r="F27" s="11" t="s">
        <v>33</v>
      </c>
      <c r="G27" s="11" t="s">
        <v>41</v>
      </c>
      <c r="H27" s="11" t="s">
        <v>35</v>
      </c>
      <c r="I27" s="11" t="s">
        <v>36</v>
      </c>
      <c r="J27" s="98">
        <v>144100000</v>
      </c>
      <c r="K27" s="11" t="s">
        <v>911</v>
      </c>
      <c r="L27" s="11" t="s">
        <v>2062</v>
      </c>
      <c r="M27" s="11" t="s">
        <v>2063</v>
      </c>
      <c r="N27" s="13" t="s">
        <v>24</v>
      </c>
      <c r="O27" s="194"/>
      <c r="P27" s="11"/>
    </row>
    <row r="28" spans="1:16" ht="17.25" customHeight="1">
      <c r="B28" s="13">
        <v>2026</v>
      </c>
      <c r="C28" s="28">
        <v>4</v>
      </c>
      <c r="D28" s="28" t="s">
        <v>14</v>
      </c>
      <c r="E28" s="28" t="s">
        <v>2064</v>
      </c>
      <c r="F28" s="28" t="s">
        <v>254</v>
      </c>
      <c r="G28" s="28" t="s">
        <v>34</v>
      </c>
      <c r="H28" s="28" t="s">
        <v>42</v>
      </c>
      <c r="I28" s="28" t="s">
        <v>43</v>
      </c>
      <c r="J28" s="30">
        <v>26000000</v>
      </c>
      <c r="K28" s="28" t="s">
        <v>911</v>
      </c>
      <c r="L28" s="28" t="s">
        <v>929</v>
      </c>
      <c r="M28" s="28" t="s">
        <v>930</v>
      </c>
      <c r="N28" s="28" t="s">
        <v>24</v>
      </c>
      <c r="O28" s="28"/>
      <c r="P28" s="28" t="s">
        <v>79</v>
      </c>
    </row>
    <row r="29" spans="1:16" ht="17.25" customHeight="1">
      <c r="B29" s="13">
        <v>2026</v>
      </c>
      <c r="C29" s="28">
        <v>4</v>
      </c>
      <c r="D29" s="28" t="s">
        <v>14</v>
      </c>
      <c r="E29" s="28" t="s">
        <v>2065</v>
      </c>
      <c r="F29" s="28" t="s">
        <v>254</v>
      </c>
      <c r="G29" s="28" t="s">
        <v>34</v>
      </c>
      <c r="H29" s="28" t="s">
        <v>42</v>
      </c>
      <c r="I29" s="28" t="s">
        <v>43</v>
      </c>
      <c r="J29" s="30">
        <v>15000000</v>
      </c>
      <c r="K29" s="28" t="s">
        <v>911</v>
      </c>
      <c r="L29" s="28" t="s">
        <v>929</v>
      </c>
      <c r="M29" s="28" t="s">
        <v>930</v>
      </c>
      <c r="N29" s="28" t="s">
        <v>24</v>
      </c>
      <c r="O29" s="28"/>
      <c r="P29" s="28" t="s">
        <v>79</v>
      </c>
    </row>
    <row r="30" spans="1:16" ht="17.25" customHeight="1">
      <c r="B30" s="11">
        <v>2026</v>
      </c>
      <c r="C30" s="28">
        <v>5</v>
      </c>
      <c r="D30" s="28" t="s">
        <v>14</v>
      </c>
      <c r="E30" s="28" t="s">
        <v>2066</v>
      </c>
      <c r="F30" s="28" t="s">
        <v>254</v>
      </c>
      <c r="G30" s="28" t="s">
        <v>34</v>
      </c>
      <c r="H30" s="28" t="s">
        <v>42</v>
      </c>
      <c r="I30" s="28" t="s">
        <v>43</v>
      </c>
      <c r="J30" s="29">
        <v>15000000</v>
      </c>
      <c r="K30" s="28" t="s">
        <v>911</v>
      </c>
      <c r="L30" s="28" t="s">
        <v>929</v>
      </c>
      <c r="M30" s="28" t="s">
        <v>930</v>
      </c>
      <c r="N30" s="28" t="s">
        <v>24</v>
      </c>
      <c r="O30" s="28"/>
      <c r="P30" s="28" t="s">
        <v>79</v>
      </c>
    </row>
    <row r="31" spans="1:16" ht="17.25" customHeight="1">
      <c r="B31" s="11">
        <v>2026</v>
      </c>
      <c r="C31" s="13">
        <v>6</v>
      </c>
      <c r="D31" s="13" t="s">
        <v>14</v>
      </c>
      <c r="E31" s="129" t="s">
        <v>2067</v>
      </c>
      <c r="F31" s="11" t="s">
        <v>33</v>
      </c>
      <c r="G31" s="11" t="s">
        <v>41</v>
      </c>
      <c r="H31" s="11" t="s">
        <v>42</v>
      </c>
      <c r="I31" s="11" t="s">
        <v>36</v>
      </c>
      <c r="J31" s="214">
        <v>20000000</v>
      </c>
      <c r="K31" s="11" t="s">
        <v>2068</v>
      </c>
      <c r="L31" s="11" t="s">
        <v>2069</v>
      </c>
      <c r="M31" s="11" t="s">
        <v>2070</v>
      </c>
      <c r="N31" s="13" t="s">
        <v>24</v>
      </c>
      <c r="O31" s="194"/>
      <c r="P31" s="11"/>
    </row>
    <row r="32" spans="1:16" ht="17.25" customHeight="1">
      <c r="B32" s="11">
        <v>2026</v>
      </c>
      <c r="C32" s="13">
        <v>4</v>
      </c>
      <c r="D32" s="13" t="s">
        <v>14</v>
      </c>
      <c r="E32" s="177" t="s">
        <v>2071</v>
      </c>
      <c r="F32" s="66" t="s">
        <v>254</v>
      </c>
      <c r="G32" s="66" t="s">
        <v>41</v>
      </c>
      <c r="H32" s="66" t="s">
        <v>42</v>
      </c>
      <c r="I32" s="66" t="s">
        <v>36</v>
      </c>
      <c r="J32" s="191">
        <v>228756000</v>
      </c>
      <c r="K32" s="66" t="s">
        <v>311</v>
      </c>
      <c r="L32" s="66" t="s">
        <v>2072</v>
      </c>
      <c r="M32" s="66" t="s">
        <v>2073</v>
      </c>
      <c r="N32" s="28" t="s">
        <v>24</v>
      </c>
      <c r="O32" s="195"/>
      <c r="P32" s="66"/>
    </row>
    <row r="33" spans="2:22" ht="17.25" customHeight="1">
      <c r="B33" s="11">
        <v>2026</v>
      </c>
      <c r="C33" s="13">
        <v>4</v>
      </c>
      <c r="D33" s="13" t="s">
        <v>14</v>
      </c>
      <c r="E33" s="177" t="s">
        <v>2074</v>
      </c>
      <c r="F33" s="66" t="s">
        <v>254</v>
      </c>
      <c r="G33" s="66" t="s">
        <v>41</v>
      </c>
      <c r="H33" s="66" t="s">
        <v>42</v>
      </c>
      <c r="I33" s="66" t="s">
        <v>36</v>
      </c>
      <c r="J33" s="191">
        <v>169114000</v>
      </c>
      <c r="K33" s="66" t="s">
        <v>311</v>
      </c>
      <c r="L33" s="66" t="s">
        <v>2072</v>
      </c>
      <c r="M33" s="66" t="s">
        <v>2073</v>
      </c>
      <c r="N33" s="28" t="s">
        <v>24</v>
      </c>
      <c r="O33" s="195"/>
      <c r="P33" s="66"/>
      <c r="Q33"/>
    </row>
    <row r="34" spans="2:22" s="14" customFormat="1" ht="17.25" customHeight="1">
      <c r="B34" s="28">
        <v>2026</v>
      </c>
      <c r="C34" s="28">
        <v>4</v>
      </c>
      <c r="D34" s="28" t="s">
        <v>14</v>
      </c>
      <c r="E34" s="28" t="s">
        <v>1605</v>
      </c>
      <c r="F34" s="28" t="s">
        <v>254</v>
      </c>
      <c r="G34" s="28" t="s">
        <v>41</v>
      </c>
      <c r="H34" s="28" t="s">
        <v>42</v>
      </c>
      <c r="I34" s="28" t="s">
        <v>36</v>
      </c>
      <c r="J34" s="29">
        <v>133000000</v>
      </c>
      <c r="K34" s="28" t="s">
        <v>311</v>
      </c>
      <c r="L34" s="28" t="s">
        <v>931</v>
      </c>
      <c r="M34" s="28" t="s">
        <v>933</v>
      </c>
      <c r="N34" s="28" t="s">
        <v>24</v>
      </c>
      <c r="O34" s="28"/>
      <c r="P34" s="28"/>
      <c r="Q34"/>
      <c r="R34"/>
      <c r="S34"/>
      <c r="T34"/>
      <c r="U34"/>
      <c r="V34"/>
    </row>
    <row r="35" spans="2:22" ht="17.25" customHeight="1">
      <c r="B35" s="11">
        <v>2026</v>
      </c>
      <c r="C35" s="28">
        <v>4</v>
      </c>
      <c r="D35" s="28" t="s">
        <v>14</v>
      </c>
      <c r="E35" s="177" t="s">
        <v>2075</v>
      </c>
      <c r="F35" s="66" t="s">
        <v>254</v>
      </c>
      <c r="G35" s="66" t="s">
        <v>41</v>
      </c>
      <c r="H35" s="66" t="s">
        <v>42</v>
      </c>
      <c r="I35" s="66" t="s">
        <v>36</v>
      </c>
      <c r="J35" s="191">
        <v>31748000</v>
      </c>
      <c r="K35" s="66" t="s">
        <v>2068</v>
      </c>
      <c r="L35" s="66" t="s">
        <v>2076</v>
      </c>
      <c r="M35" s="66" t="s">
        <v>2077</v>
      </c>
      <c r="N35" s="28" t="s">
        <v>24</v>
      </c>
      <c r="O35" s="195"/>
      <c r="P35" s="66"/>
      <c r="Q35"/>
    </row>
    <row r="36" spans="2:22" ht="17.25" customHeight="1">
      <c r="B36" s="11">
        <v>2026</v>
      </c>
      <c r="C36" s="28">
        <v>4</v>
      </c>
      <c r="D36" s="28" t="s">
        <v>14</v>
      </c>
      <c r="E36" s="66" t="s">
        <v>2078</v>
      </c>
      <c r="F36" s="66" t="s">
        <v>254</v>
      </c>
      <c r="G36" s="66" t="s">
        <v>41</v>
      </c>
      <c r="H36" s="66" t="s">
        <v>42</v>
      </c>
      <c r="I36" s="66" t="s">
        <v>36</v>
      </c>
      <c r="J36" s="96">
        <v>100262000</v>
      </c>
      <c r="K36" s="66" t="s">
        <v>2068</v>
      </c>
      <c r="L36" s="66" t="s">
        <v>2076</v>
      </c>
      <c r="M36" s="66" t="s">
        <v>2077</v>
      </c>
      <c r="N36" s="28" t="s">
        <v>24</v>
      </c>
      <c r="O36" s="195"/>
      <c r="P36" s="66"/>
      <c r="Q36"/>
    </row>
    <row r="37" spans="2:22" ht="17.25" customHeight="1">
      <c r="B37" s="11">
        <v>2026</v>
      </c>
      <c r="C37" s="28">
        <v>5</v>
      </c>
      <c r="D37" s="28" t="s">
        <v>14</v>
      </c>
      <c r="E37" s="177" t="s">
        <v>2079</v>
      </c>
      <c r="F37" s="66" t="s">
        <v>254</v>
      </c>
      <c r="G37" s="66" t="s">
        <v>41</v>
      </c>
      <c r="H37" s="66" t="s">
        <v>42</v>
      </c>
      <c r="I37" s="66" t="s">
        <v>36</v>
      </c>
      <c r="J37" s="191">
        <v>21512000</v>
      </c>
      <c r="K37" s="66" t="s">
        <v>2068</v>
      </c>
      <c r="L37" s="66" t="s">
        <v>2076</v>
      </c>
      <c r="M37" s="66" t="s">
        <v>2077</v>
      </c>
      <c r="N37" s="28" t="s">
        <v>24</v>
      </c>
      <c r="O37" s="195"/>
      <c r="P37" s="66"/>
      <c r="Q37"/>
    </row>
    <row r="38" spans="2:22" ht="17.25" customHeight="1">
      <c r="B38" s="11">
        <v>2026</v>
      </c>
      <c r="C38" s="28">
        <v>4</v>
      </c>
      <c r="D38" s="28" t="s">
        <v>14</v>
      </c>
      <c r="E38" s="177" t="s">
        <v>2080</v>
      </c>
      <c r="F38" s="66" t="s">
        <v>254</v>
      </c>
      <c r="G38" s="66" t="s">
        <v>41</v>
      </c>
      <c r="H38" s="66" t="s">
        <v>42</v>
      </c>
      <c r="I38" s="66" t="s">
        <v>36</v>
      </c>
      <c r="J38" s="191">
        <v>247758300</v>
      </c>
      <c r="K38" s="66" t="s">
        <v>2068</v>
      </c>
      <c r="L38" s="66" t="s">
        <v>2081</v>
      </c>
      <c r="M38" s="66" t="s">
        <v>2082</v>
      </c>
      <c r="N38" s="66" t="s">
        <v>1829</v>
      </c>
      <c r="O38" s="195"/>
      <c r="P38" s="66"/>
      <c r="Q38"/>
    </row>
    <row r="39" spans="2:22" ht="17.25" customHeight="1">
      <c r="B39" s="11">
        <v>2026</v>
      </c>
      <c r="C39" s="28">
        <v>5</v>
      </c>
      <c r="D39" s="28" t="s">
        <v>14</v>
      </c>
      <c r="E39" s="66" t="s">
        <v>2083</v>
      </c>
      <c r="F39" s="66" t="s">
        <v>33</v>
      </c>
      <c r="G39" s="66" t="s">
        <v>41</v>
      </c>
      <c r="H39" s="66" t="s">
        <v>42</v>
      </c>
      <c r="I39" s="66" t="s">
        <v>36</v>
      </c>
      <c r="J39" s="96">
        <v>50000000</v>
      </c>
      <c r="K39" s="66" t="s">
        <v>2068</v>
      </c>
      <c r="L39" s="66" t="s">
        <v>2081</v>
      </c>
      <c r="M39" s="66" t="s">
        <v>2082</v>
      </c>
      <c r="N39" s="66" t="s">
        <v>1829</v>
      </c>
      <c r="O39" s="195"/>
      <c r="P39" s="66"/>
      <c r="Q39"/>
    </row>
    <row r="40" spans="2:22" ht="17.25" customHeight="1">
      <c r="B40" s="11">
        <v>2026</v>
      </c>
      <c r="C40" s="28">
        <v>5</v>
      </c>
      <c r="D40" s="28" t="s">
        <v>14</v>
      </c>
      <c r="E40" s="66" t="s">
        <v>2084</v>
      </c>
      <c r="F40" s="66" t="s">
        <v>33</v>
      </c>
      <c r="G40" s="66" t="s">
        <v>41</v>
      </c>
      <c r="H40" s="66" t="s">
        <v>42</v>
      </c>
      <c r="I40" s="66" t="s">
        <v>36</v>
      </c>
      <c r="J40" s="96">
        <v>100000000</v>
      </c>
      <c r="K40" s="66" t="s">
        <v>2068</v>
      </c>
      <c r="L40" s="66" t="s">
        <v>2085</v>
      </c>
      <c r="M40" s="66" t="s">
        <v>2086</v>
      </c>
      <c r="N40" s="66" t="s">
        <v>1829</v>
      </c>
      <c r="O40" s="195"/>
      <c r="P40" s="66"/>
      <c r="Q40"/>
    </row>
    <row r="41" spans="2:22" ht="17.25" customHeight="1">
      <c r="B41" s="13">
        <v>2026</v>
      </c>
      <c r="C41" s="13">
        <v>5</v>
      </c>
      <c r="D41" s="11" t="s">
        <v>2007</v>
      </c>
      <c r="E41" s="13" t="s">
        <v>2087</v>
      </c>
      <c r="F41" s="13" t="s">
        <v>254</v>
      </c>
      <c r="G41" s="13" t="s">
        <v>35</v>
      </c>
      <c r="H41" s="31" t="s">
        <v>35</v>
      </c>
      <c r="I41" s="13" t="s">
        <v>43</v>
      </c>
      <c r="J41" s="214">
        <v>20000000</v>
      </c>
      <c r="K41" s="13" t="s">
        <v>2088</v>
      </c>
      <c r="L41" s="11" t="s">
        <v>2089</v>
      </c>
      <c r="M41" s="13" t="s">
        <v>2090</v>
      </c>
      <c r="N41" s="31" t="s">
        <v>24</v>
      </c>
      <c r="O41" s="13"/>
      <c r="P41" s="28" t="s">
        <v>79</v>
      </c>
      <c r="Q41"/>
    </row>
    <row r="42" spans="2:22" ht="17.25" customHeight="1">
      <c r="B42" s="11">
        <v>2026</v>
      </c>
      <c r="C42" s="13">
        <v>4</v>
      </c>
      <c r="D42" s="13" t="s">
        <v>14</v>
      </c>
      <c r="E42" s="11" t="s">
        <v>2091</v>
      </c>
      <c r="F42" s="11" t="s">
        <v>254</v>
      </c>
      <c r="G42" s="11" t="s">
        <v>41</v>
      </c>
      <c r="H42" s="11" t="s">
        <v>35</v>
      </c>
      <c r="I42" s="11" t="s">
        <v>43</v>
      </c>
      <c r="J42" s="215">
        <v>22968000</v>
      </c>
      <c r="K42" s="11" t="s">
        <v>1913</v>
      </c>
      <c r="L42" s="11" t="s">
        <v>1914</v>
      </c>
      <c r="M42" s="11" t="s">
        <v>1915</v>
      </c>
      <c r="N42" s="13" t="s">
        <v>24</v>
      </c>
      <c r="O42" s="194"/>
      <c r="P42" s="66" t="s">
        <v>79</v>
      </c>
      <c r="Q42"/>
    </row>
    <row r="43" spans="2:22" ht="17.25" customHeight="1">
      <c r="B43" s="11">
        <v>2026</v>
      </c>
      <c r="C43" s="28">
        <v>4</v>
      </c>
      <c r="D43" s="28" t="s">
        <v>14</v>
      </c>
      <c r="E43" s="11" t="s">
        <v>2092</v>
      </c>
      <c r="F43" s="66" t="s">
        <v>254</v>
      </c>
      <c r="G43" s="66" t="s">
        <v>34</v>
      </c>
      <c r="H43" s="66" t="s">
        <v>42</v>
      </c>
      <c r="I43" s="66" t="s">
        <v>36</v>
      </c>
      <c r="J43" s="216">
        <v>57173000</v>
      </c>
      <c r="K43" s="11" t="s">
        <v>1913</v>
      </c>
      <c r="L43" s="11" t="s">
        <v>1914</v>
      </c>
      <c r="M43" s="11" t="s">
        <v>1915</v>
      </c>
      <c r="N43" s="13" t="s">
        <v>24</v>
      </c>
      <c r="O43" s="195"/>
      <c r="P43" s="66"/>
      <c r="Q43"/>
    </row>
    <row r="44" spans="2:22" ht="17.25" customHeight="1">
      <c r="B44" s="11">
        <v>2026</v>
      </c>
      <c r="C44" s="13">
        <v>5</v>
      </c>
      <c r="D44" s="13" t="s">
        <v>14</v>
      </c>
      <c r="E44" s="11" t="s">
        <v>2093</v>
      </c>
      <c r="F44" s="11" t="s">
        <v>33</v>
      </c>
      <c r="G44" s="11" t="s">
        <v>34</v>
      </c>
      <c r="H44" s="11" t="s">
        <v>42</v>
      </c>
      <c r="I44" s="11" t="s">
        <v>36</v>
      </c>
      <c r="J44" s="213">
        <v>1603000000</v>
      </c>
      <c r="K44" s="11" t="s">
        <v>1868</v>
      </c>
      <c r="L44" s="11" t="s">
        <v>1952</v>
      </c>
      <c r="M44" s="11" t="s">
        <v>1953</v>
      </c>
      <c r="N44" s="13" t="s">
        <v>24</v>
      </c>
      <c r="O44" s="194"/>
      <c r="P44" s="11"/>
      <c r="Q44"/>
    </row>
    <row r="45" spans="2:22" ht="17.25" customHeight="1">
      <c r="B45" s="11">
        <v>2026</v>
      </c>
      <c r="C45" s="13">
        <v>5</v>
      </c>
      <c r="D45" s="28" t="s">
        <v>14</v>
      </c>
      <c r="E45" s="66" t="s">
        <v>2094</v>
      </c>
      <c r="F45" s="66" t="s">
        <v>254</v>
      </c>
      <c r="G45" s="66" t="s">
        <v>34</v>
      </c>
      <c r="H45" s="66" t="s">
        <v>42</v>
      </c>
      <c r="I45" s="66" t="s">
        <v>36</v>
      </c>
      <c r="J45" s="217">
        <v>462000000</v>
      </c>
      <c r="K45" s="11" t="s">
        <v>1868</v>
      </c>
      <c r="L45" s="11" t="s">
        <v>1952</v>
      </c>
      <c r="M45" s="11" t="s">
        <v>1953</v>
      </c>
      <c r="N45" s="13" t="s">
        <v>24</v>
      </c>
      <c r="O45" s="195"/>
      <c r="P45" s="66"/>
      <c r="Q45"/>
    </row>
    <row r="46" spans="2:22" ht="17.25" customHeight="1">
      <c r="B46" s="11">
        <v>2026</v>
      </c>
      <c r="C46" s="13">
        <v>5</v>
      </c>
      <c r="D46" s="28" t="s">
        <v>14</v>
      </c>
      <c r="E46" s="66" t="s">
        <v>2095</v>
      </c>
      <c r="F46" s="66" t="s">
        <v>254</v>
      </c>
      <c r="G46" s="66" t="s">
        <v>34</v>
      </c>
      <c r="H46" s="66" t="s">
        <v>42</v>
      </c>
      <c r="I46" s="66" t="s">
        <v>36</v>
      </c>
      <c r="J46" s="217">
        <v>449000000</v>
      </c>
      <c r="K46" s="11" t="s">
        <v>1868</v>
      </c>
      <c r="L46" s="11" t="s">
        <v>1952</v>
      </c>
      <c r="M46" s="11" t="s">
        <v>1953</v>
      </c>
      <c r="N46" s="13" t="s">
        <v>24</v>
      </c>
      <c r="O46" s="195"/>
      <c r="P46" s="66"/>
      <c r="Q46"/>
    </row>
    <row r="47" spans="2:22" ht="17.25" customHeight="1">
      <c r="B47" s="11">
        <v>2026</v>
      </c>
      <c r="C47" s="13">
        <v>5</v>
      </c>
      <c r="D47" s="28" t="s">
        <v>14</v>
      </c>
      <c r="E47" s="66" t="s">
        <v>2096</v>
      </c>
      <c r="F47" s="66" t="s">
        <v>33</v>
      </c>
      <c r="G47" s="66" t="s">
        <v>34</v>
      </c>
      <c r="H47" s="66" t="s">
        <v>42</v>
      </c>
      <c r="I47" s="66" t="s">
        <v>36</v>
      </c>
      <c r="J47" s="217">
        <v>1584000000</v>
      </c>
      <c r="K47" s="11" t="s">
        <v>1868</v>
      </c>
      <c r="L47" s="11" t="s">
        <v>1952</v>
      </c>
      <c r="M47" s="11" t="s">
        <v>1953</v>
      </c>
      <c r="N47" s="13" t="s">
        <v>24</v>
      </c>
      <c r="O47" s="195"/>
      <c r="P47" s="66"/>
      <c r="Q47"/>
    </row>
    <row r="48" spans="2:22" ht="17.25" customHeight="1">
      <c r="B48" s="11">
        <v>2026</v>
      </c>
      <c r="C48" s="13">
        <v>5</v>
      </c>
      <c r="D48" s="28" t="s">
        <v>14</v>
      </c>
      <c r="E48" s="66" t="s">
        <v>2097</v>
      </c>
      <c r="F48" s="66" t="s">
        <v>33</v>
      </c>
      <c r="G48" s="66" t="s">
        <v>34</v>
      </c>
      <c r="H48" s="66" t="s">
        <v>42</v>
      </c>
      <c r="I48" s="66" t="s">
        <v>36</v>
      </c>
      <c r="J48" s="217">
        <v>1700000000</v>
      </c>
      <c r="K48" s="11" t="s">
        <v>1868</v>
      </c>
      <c r="L48" s="11" t="s">
        <v>1952</v>
      </c>
      <c r="M48" s="11" t="s">
        <v>1953</v>
      </c>
      <c r="N48" s="13" t="s">
        <v>24</v>
      </c>
      <c r="O48" s="195"/>
      <c r="P48" s="66"/>
      <c r="Q48"/>
    </row>
    <row r="49" spans="2:17" ht="17.25" customHeight="1">
      <c r="B49" s="11">
        <v>2026</v>
      </c>
      <c r="C49" s="28">
        <v>4</v>
      </c>
      <c r="D49" s="28" t="s">
        <v>14</v>
      </c>
      <c r="E49" s="66" t="s">
        <v>2098</v>
      </c>
      <c r="F49" s="66" t="s">
        <v>254</v>
      </c>
      <c r="G49" s="66" t="s">
        <v>34</v>
      </c>
      <c r="H49" s="66" t="s">
        <v>42</v>
      </c>
      <c r="I49" s="66" t="s">
        <v>43</v>
      </c>
      <c r="J49" s="96">
        <v>20000000</v>
      </c>
      <c r="K49" s="28" t="s">
        <v>377</v>
      </c>
      <c r="L49" s="66" t="s">
        <v>1876</v>
      </c>
      <c r="M49" s="66" t="s">
        <v>1877</v>
      </c>
      <c r="N49" s="28" t="s">
        <v>24</v>
      </c>
      <c r="O49" s="195"/>
      <c r="P49" s="28" t="s">
        <v>79</v>
      </c>
      <c r="Q49"/>
    </row>
    <row r="50" spans="2:17" ht="17.25" customHeight="1">
      <c r="B50" s="28">
        <v>2026</v>
      </c>
      <c r="C50" s="28">
        <v>5</v>
      </c>
      <c r="D50" s="28" t="s">
        <v>14</v>
      </c>
      <c r="E50" s="28" t="s">
        <v>2099</v>
      </c>
      <c r="F50" s="28" t="s">
        <v>254</v>
      </c>
      <c r="G50" s="28" t="s">
        <v>34</v>
      </c>
      <c r="H50" s="28" t="s">
        <v>42</v>
      </c>
      <c r="I50" s="28" t="s">
        <v>43</v>
      </c>
      <c r="J50" s="29">
        <v>55000000</v>
      </c>
      <c r="K50" s="28" t="s">
        <v>377</v>
      </c>
      <c r="L50" s="28" t="s">
        <v>378</v>
      </c>
      <c r="M50" s="28" t="s">
        <v>379</v>
      </c>
      <c r="N50" s="28" t="s">
        <v>24</v>
      </c>
      <c r="O50" s="28"/>
      <c r="P50" s="28" t="s">
        <v>79</v>
      </c>
      <c r="Q50"/>
    </row>
    <row r="51" spans="2:17" ht="17.25" customHeight="1">
      <c r="B51" s="11">
        <v>2026</v>
      </c>
      <c r="C51" s="13">
        <v>4</v>
      </c>
      <c r="D51" s="13" t="s">
        <v>14</v>
      </c>
      <c r="E51" s="11" t="s">
        <v>2100</v>
      </c>
      <c r="F51" s="11" t="s">
        <v>33</v>
      </c>
      <c r="G51" s="11" t="s">
        <v>41</v>
      </c>
      <c r="H51" s="11" t="s">
        <v>35</v>
      </c>
      <c r="I51" s="11" t="s">
        <v>36</v>
      </c>
      <c r="J51" s="214">
        <v>40000000</v>
      </c>
      <c r="K51" s="11" t="s">
        <v>1879</v>
      </c>
      <c r="L51" s="11" t="s">
        <v>1880</v>
      </c>
      <c r="M51" s="11" t="s">
        <v>1881</v>
      </c>
      <c r="N51" s="13" t="s">
        <v>24</v>
      </c>
      <c r="O51" s="194"/>
      <c r="P51" s="11"/>
      <c r="Q51"/>
    </row>
    <row r="52" spans="2:17" ht="17.25" customHeight="1">
      <c r="B52" s="11">
        <v>2026</v>
      </c>
      <c r="C52" s="13">
        <v>4</v>
      </c>
      <c r="D52" s="13" t="s">
        <v>14</v>
      </c>
      <c r="E52" s="11" t="s">
        <v>2101</v>
      </c>
      <c r="F52" s="11" t="s">
        <v>33</v>
      </c>
      <c r="G52" s="66" t="s">
        <v>41</v>
      </c>
      <c r="H52" s="11" t="s">
        <v>2102</v>
      </c>
      <c r="I52" s="11" t="s">
        <v>36</v>
      </c>
      <c r="J52" s="98">
        <v>108969000</v>
      </c>
      <c r="K52" s="66" t="s">
        <v>2103</v>
      </c>
      <c r="L52" s="11" t="s">
        <v>2104</v>
      </c>
      <c r="M52" s="11" t="s">
        <v>2105</v>
      </c>
      <c r="N52" s="13" t="s">
        <v>24</v>
      </c>
      <c r="O52" s="194"/>
      <c r="P52" s="11"/>
      <c r="Q52"/>
    </row>
    <row r="53" spans="2:17" ht="17.25" customHeight="1">
      <c r="B53" s="11">
        <v>2026</v>
      </c>
      <c r="C53" s="28">
        <v>4</v>
      </c>
      <c r="D53" s="28" t="s">
        <v>15</v>
      </c>
      <c r="E53" s="66" t="s">
        <v>2106</v>
      </c>
      <c r="F53" s="11" t="s">
        <v>33</v>
      </c>
      <c r="G53" s="66" t="s">
        <v>41</v>
      </c>
      <c r="H53" s="11" t="s">
        <v>2102</v>
      </c>
      <c r="I53" s="28" t="s">
        <v>43</v>
      </c>
      <c r="J53" s="191">
        <v>9504000</v>
      </c>
      <c r="K53" s="66" t="s">
        <v>2103</v>
      </c>
      <c r="L53" s="66" t="s">
        <v>2104</v>
      </c>
      <c r="M53" s="11" t="s">
        <v>2105</v>
      </c>
      <c r="N53" s="13" t="s">
        <v>24</v>
      </c>
      <c r="O53" s="195"/>
      <c r="P53" s="66" t="s">
        <v>63</v>
      </c>
      <c r="Q53"/>
    </row>
    <row r="54" spans="2:17" ht="17.25" customHeight="1">
      <c r="B54" s="11">
        <v>2026</v>
      </c>
      <c r="C54" s="28">
        <v>5</v>
      </c>
      <c r="D54" s="28" t="s">
        <v>15</v>
      </c>
      <c r="E54" s="66" t="s">
        <v>2107</v>
      </c>
      <c r="F54" s="66" t="s">
        <v>33</v>
      </c>
      <c r="G54" s="66" t="s">
        <v>41</v>
      </c>
      <c r="H54" s="11" t="s">
        <v>2102</v>
      </c>
      <c r="I54" s="66" t="s">
        <v>36</v>
      </c>
      <c r="J54" s="191">
        <v>28656000</v>
      </c>
      <c r="K54" s="66" t="s">
        <v>2103</v>
      </c>
      <c r="L54" s="66" t="s">
        <v>2104</v>
      </c>
      <c r="M54" s="11" t="s">
        <v>2105</v>
      </c>
      <c r="N54" s="13" t="s">
        <v>24</v>
      </c>
      <c r="O54" s="195"/>
      <c r="P54" s="66"/>
      <c r="Q54"/>
    </row>
    <row r="55" spans="2:17" ht="17.25" customHeight="1">
      <c r="B55" s="11">
        <v>2026</v>
      </c>
      <c r="C55" s="28">
        <v>5</v>
      </c>
      <c r="D55" s="28" t="s">
        <v>14</v>
      </c>
      <c r="E55" s="66" t="s">
        <v>2108</v>
      </c>
      <c r="F55" s="11" t="s">
        <v>33</v>
      </c>
      <c r="G55" s="66" t="s">
        <v>41</v>
      </c>
      <c r="H55" s="11" t="s">
        <v>2102</v>
      </c>
      <c r="I55" s="66" t="s">
        <v>2109</v>
      </c>
      <c r="J55" s="96">
        <v>36866000</v>
      </c>
      <c r="K55" s="66" t="s">
        <v>2103</v>
      </c>
      <c r="L55" s="66" t="s">
        <v>2104</v>
      </c>
      <c r="M55" s="11" t="s">
        <v>2105</v>
      </c>
      <c r="N55" s="13" t="s">
        <v>24</v>
      </c>
      <c r="O55" s="195"/>
      <c r="P55" s="66"/>
      <c r="Q55"/>
    </row>
    <row r="56" spans="2:17" ht="17.25" customHeight="1">
      <c r="B56" s="11">
        <v>2026</v>
      </c>
      <c r="C56" s="28">
        <v>5</v>
      </c>
      <c r="D56" s="28" t="s">
        <v>14</v>
      </c>
      <c r="E56" s="66" t="s">
        <v>2110</v>
      </c>
      <c r="F56" s="66" t="s">
        <v>33</v>
      </c>
      <c r="G56" s="66" t="s">
        <v>41</v>
      </c>
      <c r="H56" s="11" t="s">
        <v>2102</v>
      </c>
      <c r="I56" s="66" t="s">
        <v>2109</v>
      </c>
      <c r="J56" s="191">
        <v>22968000</v>
      </c>
      <c r="K56" s="66" t="s">
        <v>2103</v>
      </c>
      <c r="L56" s="66" t="s">
        <v>1882</v>
      </c>
      <c r="M56" s="11" t="s">
        <v>2111</v>
      </c>
      <c r="N56" s="13" t="s">
        <v>24</v>
      </c>
      <c r="O56" s="195"/>
      <c r="P56" s="66"/>
      <c r="Q56"/>
    </row>
    <row r="57" spans="2:17" ht="17.25" customHeight="1">
      <c r="B57" s="11">
        <v>2026</v>
      </c>
      <c r="C57" s="28">
        <v>5</v>
      </c>
      <c r="D57" s="28" t="s">
        <v>15</v>
      </c>
      <c r="E57" s="66" t="s">
        <v>2112</v>
      </c>
      <c r="F57" s="66" t="s">
        <v>33</v>
      </c>
      <c r="G57" s="66" t="s">
        <v>41</v>
      </c>
      <c r="H57" s="11" t="s">
        <v>2102</v>
      </c>
      <c r="I57" s="66" t="s">
        <v>36</v>
      </c>
      <c r="J57" s="191">
        <v>37656000</v>
      </c>
      <c r="K57" s="66" t="s">
        <v>2103</v>
      </c>
      <c r="L57" s="66" t="s">
        <v>1882</v>
      </c>
      <c r="M57" s="11" t="s">
        <v>2111</v>
      </c>
      <c r="N57" s="13" t="s">
        <v>24</v>
      </c>
      <c r="O57" s="195"/>
      <c r="P57" s="66"/>
    </row>
    <row r="58" spans="2:17" ht="17.25" customHeight="1">
      <c r="B58" s="11">
        <v>2026</v>
      </c>
      <c r="C58" s="13">
        <v>4</v>
      </c>
      <c r="D58" s="13" t="s">
        <v>14</v>
      </c>
      <c r="E58" s="194" t="s">
        <v>2113</v>
      </c>
      <c r="F58" s="11" t="s">
        <v>254</v>
      </c>
      <c r="G58" s="11" t="s">
        <v>34</v>
      </c>
      <c r="H58" s="11" t="s">
        <v>42</v>
      </c>
      <c r="I58" s="11" t="s">
        <v>43</v>
      </c>
      <c r="J58" s="218">
        <v>16500000</v>
      </c>
      <c r="K58" s="194" t="s">
        <v>545</v>
      </c>
      <c r="L58" s="11" t="s">
        <v>546</v>
      </c>
      <c r="M58" s="11" t="s">
        <v>547</v>
      </c>
      <c r="N58" s="13" t="s">
        <v>24</v>
      </c>
      <c r="O58" s="194"/>
      <c r="P58" s="28" t="s">
        <v>79</v>
      </c>
    </row>
    <row r="59" spans="2:17" ht="17.25" customHeight="1">
      <c r="B59" s="11">
        <v>2026</v>
      </c>
      <c r="C59" s="13">
        <v>4</v>
      </c>
      <c r="D59" s="13" t="s">
        <v>14</v>
      </c>
      <c r="E59" s="11" t="s">
        <v>2114</v>
      </c>
      <c r="F59" s="11" t="s">
        <v>33</v>
      </c>
      <c r="G59" s="11" t="s">
        <v>34</v>
      </c>
      <c r="H59" s="11" t="s">
        <v>35</v>
      </c>
      <c r="I59" s="11" t="s">
        <v>43</v>
      </c>
      <c r="J59" s="214">
        <v>18000000</v>
      </c>
      <c r="K59" s="11" t="s">
        <v>295</v>
      </c>
      <c r="L59" s="11" t="s">
        <v>456</v>
      </c>
      <c r="M59" s="11" t="s">
        <v>1095</v>
      </c>
      <c r="N59" s="13" t="s">
        <v>24</v>
      </c>
      <c r="O59" s="194"/>
      <c r="P59" s="11" t="s">
        <v>79</v>
      </c>
    </row>
    <row r="60" spans="2:17" s="27" customFormat="1" ht="17.25" customHeight="1">
      <c r="B60" s="31">
        <v>2026</v>
      </c>
      <c r="C60" s="31">
        <v>4</v>
      </c>
      <c r="D60" s="31" t="s">
        <v>14</v>
      </c>
      <c r="E60" s="31" t="s">
        <v>1626</v>
      </c>
      <c r="F60" s="31" t="s">
        <v>254</v>
      </c>
      <c r="G60" s="31" t="s">
        <v>34</v>
      </c>
      <c r="H60" s="31" t="s">
        <v>42</v>
      </c>
      <c r="I60" s="28" t="s">
        <v>43</v>
      </c>
      <c r="J60" s="30">
        <v>18000000</v>
      </c>
      <c r="K60" s="31" t="s">
        <v>309</v>
      </c>
      <c r="L60" s="31" t="s">
        <v>1092</v>
      </c>
      <c r="M60" s="31" t="s">
        <v>1093</v>
      </c>
      <c r="N60" s="31" t="s">
        <v>24</v>
      </c>
      <c r="O60" s="31"/>
      <c r="P60" s="31" t="s">
        <v>79</v>
      </c>
    </row>
    <row r="61" spans="2:17" ht="17.25" customHeight="1">
      <c r="B61" s="31">
        <v>2026</v>
      </c>
      <c r="C61" s="31">
        <v>4</v>
      </c>
      <c r="D61" s="13" t="s">
        <v>14</v>
      </c>
      <c r="E61" s="66" t="s">
        <v>2130</v>
      </c>
      <c r="F61" s="13" t="s">
        <v>254</v>
      </c>
      <c r="G61" s="13" t="s">
        <v>34</v>
      </c>
      <c r="H61" s="13" t="s">
        <v>42</v>
      </c>
      <c r="I61" s="13" t="s">
        <v>36</v>
      </c>
      <c r="J61" s="62">
        <v>160000000</v>
      </c>
      <c r="K61" s="13" t="s">
        <v>911</v>
      </c>
      <c r="L61" s="13" t="s">
        <v>941</v>
      </c>
      <c r="M61" s="13" t="s">
        <v>942</v>
      </c>
      <c r="N61" s="13" t="s">
        <v>24</v>
      </c>
      <c r="O61" s="66"/>
      <c r="P61" s="66"/>
    </row>
    <row r="62" spans="2:17" ht="17.25" customHeight="1">
      <c r="B62" s="31">
        <v>2026</v>
      </c>
      <c r="C62" s="31">
        <v>4</v>
      </c>
      <c r="D62" s="13" t="s">
        <v>14</v>
      </c>
      <c r="E62" s="66" t="s">
        <v>2131</v>
      </c>
      <c r="F62" s="13" t="s">
        <v>254</v>
      </c>
      <c r="G62" s="13" t="s">
        <v>34</v>
      </c>
      <c r="H62" s="13" t="s">
        <v>42</v>
      </c>
      <c r="I62" s="13" t="s">
        <v>36</v>
      </c>
      <c r="J62" s="62">
        <v>220000000</v>
      </c>
      <c r="K62" s="13" t="s">
        <v>911</v>
      </c>
      <c r="L62" s="13" t="s">
        <v>1568</v>
      </c>
      <c r="M62" s="13" t="s">
        <v>1569</v>
      </c>
      <c r="N62" s="13" t="s">
        <v>24</v>
      </c>
      <c r="O62" s="66"/>
      <c r="P62" s="66"/>
    </row>
    <row r="63" spans="2:17" ht="17.25" customHeight="1">
      <c r="B63" s="31">
        <v>2026</v>
      </c>
      <c r="C63" s="31">
        <v>4</v>
      </c>
      <c r="D63" s="13" t="s">
        <v>14</v>
      </c>
      <c r="E63" s="66" t="s">
        <v>2132</v>
      </c>
      <c r="F63" s="13" t="s">
        <v>254</v>
      </c>
      <c r="G63" s="13" t="s">
        <v>41</v>
      </c>
      <c r="H63" s="13" t="s">
        <v>42</v>
      </c>
      <c r="I63" s="13" t="s">
        <v>36</v>
      </c>
      <c r="J63" s="62">
        <v>151600000</v>
      </c>
      <c r="K63" s="13" t="s">
        <v>311</v>
      </c>
      <c r="L63" s="13" t="s">
        <v>312</v>
      </c>
      <c r="M63" s="13" t="s">
        <v>313</v>
      </c>
      <c r="N63" s="13" t="s">
        <v>24</v>
      </c>
      <c r="O63" s="66"/>
      <c r="P63" s="66"/>
    </row>
    <row r="64" spans="2:17" ht="17.25" customHeight="1">
      <c r="B64" s="31">
        <v>2026</v>
      </c>
      <c r="C64" s="31">
        <v>4</v>
      </c>
      <c r="D64" s="13" t="s">
        <v>14</v>
      </c>
      <c r="E64" s="66" t="s">
        <v>2133</v>
      </c>
      <c r="F64" s="13" t="s">
        <v>254</v>
      </c>
      <c r="G64" s="13" t="s">
        <v>41</v>
      </c>
      <c r="H64" s="13" t="s">
        <v>42</v>
      </c>
      <c r="I64" s="13" t="s">
        <v>36</v>
      </c>
      <c r="J64" s="62">
        <v>240000000</v>
      </c>
      <c r="K64" s="13" t="s">
        <v>311</v>
      </c>
      <c r="L64" s="13" t="s">
        <v>931</v>
      </c>
      <c r="M64" s="13" t="s">
        <v>933</v>
      </c>
      <c r="N64" s="13" t="s">
        <v>24</v>
      </c>
      <c r="O64" s="66"/>
      <c r="P64" s="66"/>
    </row>
    <row r="65" spans="2:17" ht="17.25" customHeight="1">
      <c r="B65" s="31">
        <v>2026</v>
      </c>
      <c r="C65" s="31">
        <v>4</v>
      </c>
      <c r="D65" s="13" t="s">
        <v>14</v>
      </c>
      <c r="E65" s="66" t="s">
        <v>2134</v>
      </c>
      <c r="F65" s="13" t="s">
        <v>254</v>
      </c>
      <c r="G65" s="13" t="s">
        <v>41</v>
      </c>
      <c r="H65" s="13" t="s">
        <v>42</v>
      </c>
      <c r="I65" s="13" t="s">
        <v>36</v>
      </c>
      <c r="J65" s="62">
        <v>1700000000</v>
      </c>
      <c r="K65" s="13" t="s">
        <v>609</v>
      </c>
      <c r="L65" s="13" t="s">
        <v>610</v>
      </c>
      <c r="M65" s="13" t="s">
        <v>611</v>
      </c>
      <c r="N65" s="13" t="s">
        <v>44</v>
      </c>
      <c r="O65" s="66"/>
      <c r="P65" s="66"/>
    </row>
    <row r="66" spans="2:17" ht="17.25" customHeight="1">
      <c r="B66" s="31">
        <v>2026</v>
      </c>
      <c r="C66" s="31">
        <v>4</v>
      </c>
      <c r="D66" s="13" t="s">
        <v>14</v>
      </c>
      <c r="E66" s="66" t="s">
        <v>2135</v>
      </c>
      <c r="F66" s="13" t="s">
        <v>254</v>
      </c>
      <c r="G66" s="13" t="s">
        <v>41</v>
      </c>
      <c r="H66" s="13" t="s">
        <v>42</v>
      </c>
      <c r="I66" s="13" t="s">
        <v>36</v>
      </c>
      <c r="J66" s="62">
        <v>900000000</v>
      </c>
      <c r="K66" s="13" t="s">
        <v>609</v>
      </c>
      <c r="L66" s="13" t="s">
        <v>610</v>
      </c>
      <c r="M66" s="13" t="s">
        <v>611</v>
      </c>
      <c r="N66" s="13" t="s">
        <v>44</v>
      </c>
      <c r="O66" s="66"/>
      <c r="P66" s="66"/>
    </row>
    <row r="67" spans="2:17" s="3" customFormat="1" ht="17.25" customHeight="1">
      <c r="B67" s="11">
        <v>2026</v>
      </c>
      <c r="C67" s="13">
        <v>5</v>
      </c>
      <c r="D67" s="13" t="s">
        <v>14</v>
      </c>
      <c r="E67" s="11" t="s">
        <v>2414</v>
      </c>
      <c r="F67" s="11" t="s">
        <v>40</v>
      </c>
      <c r="G67" s="11" t="s">
        <v>41</v>
      </c>
      <c r="H67" s="11" t="s">
        <v>35</v>
      </c>
      <c r="I67" s="11" t="s">
        <v>36</v>
      </c>
      <c r="J67" s="72">
        <v>69698000</v>
      </c>
      <c r="K67" s="11" t="s">
        <v>2415</v>
      </c>
      <c r="L67" s="11" t="s">
        <v>2416</v>
      </c>
      <c r="M67" s="11" t="s">
        <v>2417</v>
      </c>
      <c r="N67" s="13" t="s">
        <v>24</v>
      </c>
      <c r="O67" s="11"/>
      <c r="P67" s="11"/>
      <c r="Q67" s="108"/>
    </row>
    <row r="68" spans="2:17" s="3" customFormat="1" ht="17.25" customHeight="1">
      <c r="B68" s="11">
        <v>2026</v>
      </c>
      <c r="C68" s="28">
        <v>5</v>
      </c>
      <c r="D68" s="28" t="s">
        <v>14</v>
      </c>
      <c r="E68" s="11" t="s">
        <v>2418</v>
      </c>
      <c r="F68" s="66" t="s">
        <v>40</v>
      </c>
      <c r="G68" s="66" t="s">
        <v>41</v>
      </c>
      <c r="H68" s="66" t="s">
        <v>35</v>
      </c>
      <c r="I68" s="66" t="s">
        <v>36</v>
      </c>
      <c r="J68" s="92">
        <v>165462000</v>
      </c>
      <c r="K68" s="66" t="s">
        <v>1540</v>
      </c>
      <c r="L68" s="11" t="s">
        <v>627</v>
      </c>
      <c r="M68" s="66" t="s">
        <v>2419</v>
      </c>
      <c r="N68" s="28" t="s">
        <v>1829</v>
      </c>
      <c r="O68" s="66"/>
      <c r="P68" s="66"/>
      <c r="Q68" s="108"/>
    </row>
    <row r="69" spans="2:17" s="3" customFormat="1" ht="17.25" customHeight="1">
      <c r="B69" s="11">
        <v>2026</v>
      </c>
      <c r="C69" s="28">
        <v>5</v>
      </c>
      <c r="D69" s="28" t="s">
        <v>14</v>
      </c>
      <c r="E69" s="11" t="s">
        <v>2420</v>
      </c>
      <c r="F69" s="66" t="s">
        <v>40</v>
      </c>
      <c r="G69" s="66" t="s">
        <v>41</v>
      </c>
      <c r="H69" s="66" t="s">
        <v>35</v>
      </c>
      <c r="I69" s="66" t="s">
        <v>36</v>
      </c>
      <c r="J69" s="92">
        <v>48000000</v>
      </c>
      <c r="K69" s="66" t="s">
        <v>1540</v>
      </c>
      <c r="L69" s="11" t="s">
        <v>2416</v>
      </c>
      <c r="M69" s="11" t="s">
        <v>2419</v>
      </c>
      <c r="N69" s="28" t="s">
        <v>1829</v>
      </c>
      <c r="O69" s="66"/>
      <c r="P69" s="66"/>
      <c r="Q69" s="108"/>
    </row>
    <row r="70" spans="2:17" s="3" customFormat="1" ht="17.25" customHeight="1">
      <c r="B70" s="11">
        <v>2026</v>
      </c>
      <c r="C70" s="28">
        <v>5</v>
      </c>
      <c r="D70" s="28" t="s">
        <v>14</v>
      </c>
      <c r="E70" s="11" t="s">
        <v>2421</v>
      </c>
      <c r="F70" s="66" t="s">
        <v>33</v>
      </c>
      <c r="G70" s="66" t="s">
        <v>41</v>
      </c>
      <c r="H70" s="66" t="s">
        <v>35</v>
      </c>
      <c r="I70" s="66" t="s">
        <v>2422</v>
      </c>
      <c r="J70" s="92">
        <v>19460000</v>
      </c>
      <c r="K70" s="66" t="s">
        <v>1540</v>
      </c>
      <c r="L70" s="11" t="s">
        <v>627</v>
      </c>
      <c r="M70" s="66" t="s">
        <v>2419</v>
      </c>
      <c r="N70" s="28" t="s">
        <v>1829</v>
      </c>
      <c r="O70" s="66"/>
      <c r="P70" s="66" t="s">
        <v>79</v>
      </c>
      <c r="Q70" s="108"/>
    </row>
    <row r="71" spans="2:17" s="3" customFormat="1" ht="17.25" customHeight="1">
      <c r="B71" s="11">
        <v>2026</v>
      </c>
      <c r="C71" s="28">
        <v>5</v>
      </c>
      <c r="D71" s="28" t="s">
        <v>14</v>
      </c>
      <c r="E71" s="11" t="s">
        <v>2423</v>
      </c>
      <c r="F71" s="66" t="s">
        <v>33</v>
      </c>
      <c r="G71" s="66" t="s">
        <v>41</v>
      </c>
      <c r="H71" s="66" t="s">
        <v>35</v>
      </c>
      <c r="I71" s="66" t="s">
        <v>2422</v>
      </c>
      <c r="J71" s="92">
        <v>18000000</v>
      </c>
      <c r="K71" s="66" t="s">
        <v>1540</v>
      </c>
      <c r="L71" s="11" t="s">
        <v>2416</v>
      </c>
      <c r="M71" s="11" t="s">
        <v>2419</v>
      </c>
      <c r="N71" s="28" t="s">
        <v>1829</v>
      </c>
      <c r="O71" s="66"/>
      <c r="P71" s="66" t="s">
        <v>79</v>
      </c>
      <c r="Q71" s="108"/>
    </row>
    <row r="72" spans="2:17" s="3" customFormat="1" ht="17.25" customHeight="1">
      <c r="B72" s="11">
        <v>2026</v>
      </c>
      <c r="C72" s="28">
        <v>5</v>
      </c>
      <c r="D72" s="28" t="s">
        <v>14</v>
      </c>
      <c r="E72" s="11" t="s">
        <v>2424</v>
      </c>
      <c r="F72" s="66" t="s">
        <v>254</v>
      </c>
      <c r="G72" s="66" t="s">
        <v>41</v>
      </c>
      <c r="H72" s="66" t="s">
        <v>35</v>
      </c>
      <c r="I72" s="66" t="s">
        <v>43</v>
      </c>
      <c r="J72" s="74">
        <v>55410000</v>
      </c>
      <c r="K72" s="66" t="s">
        <v>1540</v>
      </c>
      <c r="L72" s="11" t="s">
        <v>627</v>
      </c>
      <c r="M72" s="66" t="s">
        <v>2419</v>
      </c>
      <c r="N72" s="28" t="s">
        <v>1829</v>
      </c>
      <c r="O72" s="66"/>
      <c r="P72" s="66" t="s">
        <v>2425</v>
      </c>
      <c r="Q72" s="108"/>
    </row>
    <row r="73" spans="2:17" s="3" customFormat="1" ht="17.25" customHeight="1">
      <c r="B73" s="11">
        <v>2026</v>
      </c>
      <c r="C73" s="28">
        <v>5</v>
      </c>
      <c r="D73" s="28" t="s">
        <v>14</v>
      </c>
      <c r="E73" s="11" t="s">
        <v>2426</v>
      </c>
      <c r="F73" s="66" t="s">
        <v>254</v>
      </c>
      <c r="G73" s="66" t="s">
        <v>2427</v>
      </c>
      <c r="H73" s="66" t="s">
        <v>2102</v>
      </c>
      <c r="I73" s="66" t="s">
        <v>36</v>
      </c>
      <c r="J73" s="92">
        <v>178599000</v>
      </c>
      <c r="K73" s="66" t="s">
        <v>1540</v>
      </c>
      <c r="L73" s="11" t="s">
        <v>2416</v>
      </c>
      <c r="M73" s="11" t="s">
        <v>2419</v>
      </c>
      <c r="N73" s="28" t="s">
        <v>1829</v>
      </c>
      <c r="O73" s="66"/>
      <c r="P73" s="66"/>
      <c r="Q73" s="108"/>
    </row>
    <row r="74" spans="2:17" s="3" customFormat="1" ht="17.25" customHeight="1">
      <c r="B74" s="11">
        <v>2026</v>
      </c>
      <c r="C74" s="28">
        <v>5</v>
      </c>
      <c r="D74" s="28" t="s">
        <v>14</v>
      </c>
      <c r="E74" s="11" t="s">
        <v>2428</v>
      </c>
      <c r="F74" s="66" t="s">
        <v>254</v>
      </c>
      <c r="G74" s="66" t="s">
        <v>2427</v>
      </c>
      <c r="H74" s="66" t="s">
        <v>2102</v>
      </c>
      <c r="I74" s="66" t="s">
        <v>43</v>
      </c>
      <c r="J74" s="92">
        <v>35210000</v>
      </c>
      <c r="K74" s="66" t="s">
        <v>1540</v>
      </c>
      <c r="L74" s="11" t="s">
        <v>627</v>
      </c>
      <c r="M74" s="66" t="s">
        <v>2419</v>
      </c>
      <c r="N74" s="28" t="s">
        <v>1829</v>
      </c>
      <c r="O74" s="66"/>
      <c r="P74" s="66" t="s">
        <v>2425</v>
      </c>
      <c r="Q74" s="108"/>
    </row>
    <row r="75" spans="2:17" s="3" customFormat="1" ht="17.25" customHeight="1">
      <c r="B75" s="11">
        <v>2026</v>
      </c>
      <c r="C75" s="28">
        <v>5</v>
      </c>
      <c r="D75" s="28" t="s">
        <v>14</v>
      </c>
      <c r="E75" s="11" t="s">
        <v>2429</v>
      </c>
      <c r="F75" s="66" t="s">
        <v>254</v>
      </c>
      <c r="G75" s="66" t="s">
        <v>2427</v>
      </c>
      <c r="H75" s="66" t="s">
        <v>2102</v>
      </c>
      <c r="I75" s="66" t="s">
        <v>36</v>
      </c>
      <c r="J75" s="74">
        <v>165911110</v>
      </c>
      <c r="K75" s="66" t="s">
        <v>1540</v>
      </c>
      <c r="L75" s="11" t="s">
        <v>2416</v>
      </c>
      <c r="M75" s="11" t="s">
        <v>2419</v>
      </c>
      <c r="N75" s="28" t="s">
        <v>1829</v>
      </c>
      <c r="O75" s="66"/>
      <c r="P75" s="66"/>
      <c r="Q75" s="108"/>
    </row>
    <row r="76" spans="2:17" s="3" customFormat="1" ht="17.25" customHeight="1">
      <c r="B76" s="11">
        <v>2026</v>
      </c>
      <c r="C76" s="28">
        <v>5</v>
      </c>
      <c r="D76" s="28" t="s">
        <v>14</v>
      </c>
      <c r="E76" s="11" t="s">
        <v>2430</v>
      </c>
      <c r="F76" s="66" t="s">
        <v>254</v>
      </c>
      <c r="G76" s="66" t="s">
        <v>2427</v>
      </c>
      <c r="H76" s="66" t="s">
        <v>2102</v>
      </c>
      <c r="I76" s="66" t="s">
        <v>2431</v>
      </c>
      <c r="J76" s="92">
        <v>397165000</v>
      </c>
      <c r="K76" s="66" t="s">
        <v>1540</v>
      </c>
      <c r="L76" s="11" t="s">
        <v>2416</v>
      </c>
      <c r="M76" s="11" t="s">
        <v>2419</v>
      </c>
      <c r="N76" s="28" t="s">
        <v>1829</v>
      </c>
      <c r="O76" s="66"/>
      <c r="P76" s="66"/>
      <c r="Q76" s="108"/>
    </row>
    <row r="77" spans="2:17" s="3" customFormat="1" ht="17.25" customHeight="1">
      <c r="B77" s="11">
        <v>2026</v>
      </c>
      <c r="C77" s="28">
        <v>5</v>
      </c>
      <c r="D77" s="28" t="s">
        <v>14</v>
      </c>
      <c r="E77" s="11" t="s">
        <v>2432</v>
      </c>
      <c r="F77" s="66" t="s">
        <v>254</v>
      </c>
      <c r="G77" s="66" t="s">
        <v>2427</v>
      </c>
      <c r="H77" s="66" t="s">
        <v>2102</v>
      </c>
      <c r="I77" s="66" t="s">
        <v>36</v>
      </c>
      <c r="J77" s="92">
        <v>238980000</v>
      </c>
      <c r="K77" s="66" t="s">
        <v>1540</v>
      </c>
      <c r="L77" s="11" t="s">
        <v>627</v>
      </c>
      <c r="M77" s="66" t="s">
        <v>2419</v>
      </c>
      <c r="N77" s="28" t="s">
        <v>1829</v>
      </c>
      <c r="O77" s="66"/>
      <c r="P77" s="66"/>
      <c r="Q77" s="108"/>
    </row>
    <row r="78" spans="2:17" s="3" customFormat="1" ht="17.25" customHeight="1">
      <c r="B78" s="11">
        <v>2026</v>
      </c>
      <c r="C78" s="28">
        <v>5</v>
      </c>
      <c r="D78" s="28" t="s">
        <v>14</v>
      </c>
      <c r="E78" s="11" t="s">
        <v>2433</v>
      </c>
      <c r="F78" s="66" t="s">
        <v>254</v>
      </c>
      <c r="G78" s="66" t="s">
        <v>2427</v>
      </c>
      <c r="H78" s="66" t="s">
        <v>2102</v>
      </c>
      <c r="I78" s="66" t="s">
        <v>2056</v>
      </c>
      <c r="J78" s="92">
        <v>297844000</v>
      </c>
      <c r="K78" s="66" t="s">
        <v>1540</v>
      </c>
      <c r="L78" s="11" t="s">
        <v>2416</v>
      </c>
      <c r="M78" s="11" t="s">
        <v>2419</v>
      </c>
      <c r="N78" s="28" t="s">
        <v>1829</v>
      </c>
      <c r="O78" s="66"/>
      <c r="P78" s="66"/>
      <c r="Q78" s="108"/>
    </row>
    <row r="79" spans="2:17" s="3" customFormat="1" ht="17.25" customHeight="1">
      <c r="B79" s="11">
        <v>2026</v>
      </c>
      <c r="C79" s="28">
        <v>5</v>
      </c>
      <c r="D79" s="28" t="s">
        <v>14</v>
      </c>
      <c r="E79" s="11" t="s">
        <v>2434</v>
      </c>
      <c r="F79" s="66" t="s">
        <v>254</v>
      </c>
      <c r="G79" s="66" t="s">
        <v>2427</v>
      </c>
      <c r="H79" s="66" t="s">
        <v>2102</v>
      </c>
      <c r="I79" s="66" t="s">
        <v>36</v>
      </c>
      <c r="J79" s="92">
        <v>177861000</v>
      </c>
      <c r="K79" s="66" t="s">
        <v>1540</v>
      </c>
      <c r="L79" s="11" t="s">
        <v>627</v>
      </c>
      <c r="M79" s="66" t="s">
        <v>2419</v>
      </c>
      <c r="N79" s="28" t="s">
        <v>1829</v>
      </c>
      <c r="O79" s="66"/>
      <c r="P79" s="66"/>
      <c r="Q79" s="108"/>
    </row>
    <row r="80" spans="2:17" s="3" customFormat="1" ht="17.25" customHeight="1">
      <c r="B80" s="11">
        <v>2026</v>
      </c>
      <c r="C80" s="28">
        <v>5</v>
      </c>
      <c r="D80" s="28" t="s">
        <v>14</v>
      </c>
      <c r="E80" s="11" t="s">
        <v>2435</v>
      </c>
      <c r="F80" s="66" t="s">
        <v>254</v>
      </c>
      <c r="G80" s="66" t="s">
        <v>2427</v>
      </c>
      <c r="H80" s="66" t="s">
        <v>2102</v>
      </c>
      <c r="I80" s="66" t="s">
        <v>36</v>
      </c>
      <c r="J80" s="92">
        <v>157346000</v>
      </c>
      <c r="K80" s="66" t="s">
        <v>1540</v>
      </c>
      <c r="L80" s="11" t="s">
        <v>2416</v>
      </c>
      <c r="M80" s="11" t="s">
        <v>2419</v>
      </c>
      <c r="N80" s="28" t="s">
        <v>1829</v>
      </c>
      <c r="O80" s="66"/>
      <c r="P80" s="66"/>
      <c r="Q80" s="108"/>
    </row>
    <row r="81" spans="2:17" s="3" customFormat="1" ht="17.25" customHeight="1">
      <c r="B81" s="11">
        <v>2026</v>
      </c>
      <c r="C81" s="28">
        <v>5</v>
      </c>
      <c r="D81" s="28" t="s">
        <v>14</v>
      </c>
      <c r="E81" s="11" t="s">
        <v>2436</v>
      </c>
      <c r="F81" s="66" t="s">
        <v>254</v>
      </c>
      <c r="G81" s="66" t="s">
        <v>2427</v>
      </c>
      <c r="H81" s="66" t="s">
        <v>2102</v>
      </c>
      <c r="I81" s="66" t="s">
        <v>36</v>
      </c>
      <c r="J81" s="92">
        <v>136550000</v>
      </c>
      <c r="K81" s="66" t="s">
        <v>1540</v>
      </c>
      <c r="L81" s="11" t="s">
        <v>627</v>
      </c>
      <c r="M81" s="66" t="s">
        <v>2419</v>
      </c>
      <c r="N81" s="28" t="s">
        <v>1829</v>
      </c>
      <c r="O81" s="66"/>
      <c r="P81" s="66"/>
      <c r="Q81" s="108"/>
    </row>
    <row r="82" spans="2:17" s="3" customFormat="1" ht="17.25" customHeight="1">
      <c r="B82" s="11">
        <v>2026</v>
      </c>
      <c r="C82" s="28">
        <v>5</v>
      </c>
      <c r="D82" s="28" t="s">
        <v>14</v>
      </c>
      <c r="E82" s="11" t="s">
        <v>2437</v>
      </c>
      <c r="F82" s="66" t="s">
        <v>254</v>
      </c>
      <c r="G82" s="66" t="s">
        <v>2427</v>
      </c>
      <c r="H82" s="66" t="s">
        <v>2102</v>
      </c>
      <c r="I82" s="66" t="s">
        <v>36</v>
      </c>
      <c r="J82" s="92">
        <v>82141000</v>
      </c>
      <c r="K82" s="66" t="s">
        <v>1540</v>
      </c>
      <c r="L82" s="11" t="s">
        <v>2416</v>
      </c>
      <c r="M82" s="11" t="s">
        <v>2419</v>
      </c>
      <c r="N82" s="28" t="s">
        <v>1829</v>
      </c>
      <c r="O82" s="66"/>
      <c r="P82" s="66"/>
      <c r="Q82" s="108"/>
    </row>
    <row r="83" spans="2:17" s="3" customFormat="1" ht="17.25" customHeight="1">
      <c r="B83" s="11">
        <v>2026</v>
      </c>
      <c r="C83" s="28">
        <v>5</v>
      </c>
      <c r="D83" s="28" t="s">
        <v>14</v>
      </c>
      <c r="E83" s="11" t="s">
        <v>2438</v>
      </c>
      <c r="F83" s="66" t="s">
        <v>254</v>
      </c>
      <c r="G83" s="66" t="s">
        <v>2427</v>
      </c>
      <c r="H83" s="66" t="s">
        <v>2102</v>
      </c>
      <c r="I83" s="66" t="s">
        <v>2431</v>
      </c>
      <c r="J83" s="92">
        <v>389367000</v>
      </c>
      <c r="K83" s="66" t="s">
        <v>1540</v>
      </c>
      <c r="L83" s="11" t="s">
        <v>2416</v>
      </c>
      <c r="M83" s="11" t="s">
        <v>2417</v>
      </c>
      <c r="N83" s="28" t="s">
        <v>1829</v>
      </c>
      <c r="O83" s="66"/>
      <c r="P83" s="66"/>
      <c r="Q83" s="108"/>
    </row>
    <row r="84" spans="2:17" s="3" customFormat="1" ht="17.25" customHeight="1">
      <c r="B84" s="11">
        <v>2026</v>
      </c>
      <c r="C84" s="28">
        <v>5</v>
      </c>
      <c r="D84" s="28" t="s">
        <v>14</v>
      </c>
      <c r="E84" s="11" t="s">
        <v>2439</v>
      </c>
      <c r="F84" s="66" t="s">
        <v>254</v>
      </c>
      <c r="G84" s="66" t="s">
        <v>2427</v>
      </c>
      <c r="H84" s="66" t="s">
        <v>2102</v>
      </c>
      <c r="I84" s="66" t="s">
        <v>2431</v>
      </c>
      <c r="J84" s="92">
        <v>279825000</v>
      </c>
      <c r="K84" s="66" t="s">
        <v>1540</v>
      </c>
      <c r="L84" s="11" t="s">
        <v>627</v>
      </c>
      <c r="M84" s="66" t="s">
        <v>2419</v>
      </c>
      <c r="N84" s="28" t="s">
        <v>1829</v>
      </c>
      <c r="O84" s="66"/>
      <c r="P84" s="66"/>
      <c r="Q84" s="108"/>
    </row>
    <row r="85" spans="2:17" s="3" customFormat="1" ht="17.25" customHeight="1">
      <c r="B85" s="13">
        <v>2026</v>
      </c>
      <c r="C85" s="13">
        <v>5</v>
      </c>
      <c r="D85" s="13" t="s">
        <v>15</v>
      </c>
      <c r="E85" s="13" t="s">
        <v>1570</v>
      </c>
      <c r="F85" s="13" t="s">
        <v>254</v>
      </c>
      <c r="G85" s="13" t="s">
        <v>41</v>
      </c>
      <c r="H85" s="13" t="s">
        <v>42</v>
      </c>
      <c r="I85" s="13" t="s">
        <v>36</v>
      </c>
      <c r="J85" s="62">
        <v>228340000</v>
      </c>
      <c r="K85" s="13" t="s">
        <v>745</v>
      </c>
      <c r="L85" s="13" t="s">
        <v>1571</v>
      </c>
      <c r="M85" s="13" t="s">
        <v>1572</v>
      </c>
      <c r="N85" s="13" t="s">
        <v>24</v>
      </c>
      <c r="O85" s="66"/>
      <c r="P85" s="66"/>
      <c r="Q85" s="108"/>
    </row>
    <row r="86" spans="2:17" s="3" customFormat="1" ht="17.25" customHeight="1">
      <c r="B86" s="13">
        <v>2026</v>
      </c>
      <c r="C86" s="13">
        <v>5</v>
      </c>
      <c r="D86" s="13" t="s">
        <v>15</v>
      </c>
      <c r="E86" s="13" t="s">
        <v>1573</v>
      </c>
      <c r="F86" s="13" t="s">
        <v>254</v>
      </c>
      <c r="G86" s="13" t="s">
        <v>41</v>
      </c>
      <c r="H86" s="13" t="s">
        <v>42</v>
      </c>
      <c r="I86" s="13" t="s">
        <v>36</v>
      </c>
      <c r="J86" s="62">
        <v>237586000</v>
      </c>
      <c r="K86" s="13" t="s">
        <v>745</v>
      </c>
      <c r="L86" s="13" t="s">
        <v>1571</v>
      </c>
      <c r="M86" s="13" t="s">
        <v>1572</v>
      </c>
      <c r="N86" s="13" t="s">
        <v>24</v>
      </c>
      <c r="O86" s="66"/>
      <c r="P86" s="66"/>
      <c r="Q86" s="108"/>
    </row>
    <row r="87" spans="2:17" s="3" customFormat="1" ht="17.25" customHeight="1">
      <c r="B87" s="11">
        <v>2026</v>
      </c>
      <c r="C87" s="28">
        <v>5</v>
      </c>
      <c r="D87" s="28" t="s">
        <v>14</v>
      </c>
      <c r="E87" s="11" t="s">
        <v>2440</v>
      </c>
      <c r="F87" s="66" t="s">
        <v>254</v>
      </c>
      <c r="G87" s="66" t="s">
        <v>34</v>
      </c>
      <c r="H87" s="66" t="s">
        <v>42</v>
      </c>
      <c r="I87" s="11" t="s">
        <v>36</v>
      </c>
      <c r="J87" s="92">
        <v>209000000</v>
      </c>
      <c r="K87" s="11" t="s">
        <v>2441</v>
      </c>
      <c r="L87" s="11" t="s">
        <v>2442</v>
      </c>
      <c r="M87" s="11" t="s">
        <v>2443</v>
      </c>
      <c r="N87" s="13" t="s">
        <v>24</v>
      </c>
      <c r="O87" s="66"/>
      <c r="P87" s="66"/>
      <c r="Q87" s="108"/>
    </row>
    <row r="88" spans="2:17" s="3" customFormat="1" ht="17.25" customHeight="1">
      <c r="B88" s="11">
        <v>2026</v>
      </c>
      <c r="C88" s="28">
        <v>5</v>
      </c>
      <c r="D88" s="28" t="s">
        <v>14</v>
      </c>
      <c r="E88" s="11" t="s">
        <v>2444</v>
      </c>
      <c r="F88" s="66" t="s">
        <v>254</v>
      </c>
      <c r="G88" s="66" t="s">
        <v>34</v>
      </c>
      <c r="H88" s="66" t="s">
        <v>42</v>
      </c>
      <c r="I88" s="11" t="s">
        <v>36</v>
      </c>
      <c r="J88" s="87">
        <v>200000000</v>
      </c>
      <c r="K88" s="11" t="s">
        <v>2441</v>
      </c>
      <c r="L88" s="11" t="s">
        <v>2442</v>
      </c>
      <c r="M88" s="11" t="s">
        <v>2443</v>
      </c>
      <c r="N88" s="13" t="s">
        <v>24</v>
      </c>
      <c r="O88" s="66"/>
      <c r="P88" s="66"/>
      <c r="Q88" s="108"/>
    </row>
    <row r="89" spans="2:17" s="3" customFormat="1" ht="17.25" customHeight="1">
      <c r="B89" s="11">
        <v>2026</v>
      </c>
      <c r="C89" s="28">
        <v>5</v>
      </c>
      <c r="D89" s="13" t="s">
        <v>14</v>
      </c>
      <c r="E89" s="11" t="s">
        <v>2445</v>
      </c>
      <c r="F89" s="66" t="s">
        <v>33</v>
      </c>
      <c r="G89" s="66" t="s">
        <v>34</v>
      </c>
      <c r="H89" s="66" t="s">
        <v>42</v>
      </c>
      <c r="I89" s="11" t="s">
        <v>36</v>
      </c>
      <c r="J89" s="87">
        <v>400000000</v>
      </c>
      <c r="K89" s="11" t="s">
        <v>2441</v>
      </c>
      <c r="L89" s="11" t="s">
        <v>2442</v>
      </c>
      <c r="M89" s="11" t="s">
        <v>2443</v>
      </c>
      <c r="N89" s="13" t="s">
        <v>24</v>
      </c>
      <c r="O89" s="66"/>
      <c r="P89" s="66"/>
      <c r="Q89" s="108"/>
    </row>
    <row r="90" spans="2:17" s="3" customFormat="1" ht="17.25" customHeight="1">
      <c r="B90" s="11">
        <v>2026</v>
      </c>
      <c r="C90" s="28">
        <v>5</v>
      </c>
      <c r="D90" s="13" t="s">
        <v>14</v>
      </c>
      <c r="E90" s="11" t="s">
        <v>2446</v>
      </c>
      <c r="F90" s="66" t="s">
        <v>254</v>
      </c>
      <c r="G90" s="66" t="s">
        <v>34</v>
      </c>
      <c r="H90" s="66" t="s">
        <v>42</v>
      </c>
      <c r="I90" s="11" t="s">
        <v>36</v>
      </c>
      <c r="J90" s="92">
        <v>600000000</v>
      </c>
      <c r="K90" s="11" t="s">
        <v>2441</v>
      </c>
      <c r="L90" s="11" t="s">
        <v>2442</v>
      </c>
      <c r="M90" s="11" t="s">
        <v>2443</v>
      </c>
      <c r="N90" s="13" t="s">
        <v>24</v>
      </c>
      <c r="O90" s="66"/>
      <c r="P90" s="66"/>
      <c r="Q90" s="108"/>
    </row>
    <row r="91" spans="2:17" s="3" customFormat="1" ht="17.25" customHeight="1">
      <c r="B91" s="11">
        <v>2026</v>
      </c>
      <c r="C91" s="28">
        <v>5</v>
      </c>
      <c r="D91" s="28" t="s">
        <v>14</v>
      </c>
      <c r="E91" s="11" t="s">
        <v>2447</v>
      </c>
      <c r="F91" s="66" t="s">
        <v>33</v>
      </c>
      <c r="G91" s="66" t="s">
        <v>41</v>
      </c>
      <c r="H91" s="66" t="s">
        <v>35</v>
      </c>
      <c r="I91" s="66" t="s">
        <v>36</v>
      </c>
      <c r="J91" s="74">
        <v>563383000</v>
      </c>
      <c r="K91" s="66" t="s">
        <v>2137</v>
      </c>
      <c r="L91" s="66" t="s">
        <v>2448</v>
      </c>
      <c r="M91" s="66" t="s">
        <v>2449</v>
      </c>
      <c r="N91" s="28" t="s">
        <v>24</v>
      </c>
      <c r="O91" s="66"/>
      <c r="P91" s="66"/>
      <c r="Q91" s="108"/>
    </row>
    <row r="92" spans="2:17" s="3" customFormat="1" ht="17.25" customHeight="1">
      <c r="B92" s="11">
        <v>2026</v>
      </c>
      <c r="C92" s="28">
        <v>5</v>
      </c>
      <c r="D92" s="28" t="s">
        <v>14</v>
      </c>
      <c r="E92" s="11" t="s">
        <v>2450</v>
      </c>
      <c r="F92" s="66" t="s">
        <v>33</v>
      </c>
      <c r="G92" s="66" t="s">
        <v>41</v>
      </c>
      <c r="H92" s="66" t="s">
        <v>35</v>
      </c>
      <c r="I92" s="66" t="s">
        <v>43</v>
      </c>
      <c r="J92" s="74">
        <v>4000000</v>
      </c>
      <c r="K92" s="66" t="s">
        <v>2137</v>
      </c>
      <c r="L92" s="66" t="s">
        <v>2448</v>
      </c>
      <c r="M92" s="66" t="s">
        <v>2449</v>
      </c>
      <c r="N92" s="28" t="s">
        <v>24</v>
      </c>
      <c r="O92" s="66"/>
      <c r="P92" s="66" t="s">
        <v>1121</v>
      </c>
      <c r="Q92" s="108"/>
    </row>
    <row r="93" spans="2:17" s="3" customFormat="1" ht="17.25" customHeight="1">
      <c r="B93" s="11">
        <v>2026</v>
      </c>
      <c r="C93" s="28">
        <v>5</v>
      </c>
      <c r="D93" s="28" t="s">
        <v>14</v>
      </c>
      <c r="E93" s="11" t="s">
        <v>2451</v>
      </c>
      <c r="F93" s="66" t="s">
        <v>254</v>
      </c>
      <c r="G93" s="66" t="s">
        <v>41</v>
      </c>
      <c r="H93" s="66" t="s">
        <v>35</v>
      </c>
      <c r="I93" s="66" t="s">
        <v>43</v>
      </c>
      <c r="J93" s="74">
        <v>17200000</v>
      </c>
      <c r="K93" s="66" t="s">
        <v>2137</v>
      </c>
      <c r="L93" s="66" t="s">
        <v>2452</v>
      </c>
      <c r="M93" s="66" t="s">
        <v>2453</v>
      </c>
      <c r="N93" s="28" t="s">
        <v>24</v>
      </c>
      <c r="O93" s="66"/>
      <c r="P93" s="66" t="s">
        <v>1121</v>
      </c>
      <c r="Q93" s="108"/>
    </row>
    <row r="94" spans="2:17" s="3" customFormat="1" ht="17.25" customHeight="1">
      <c r="B94" s="11">
        <v>2026</v>
      </c>
      <c r="C94" s="28">
        <v>5</v>
      </c>
      <c r="D94" s="28" t="s">
        <v>14</v>
      </c>
      <c r="E94" s="11" t="s">
        <v>2454</v>
      </c>
      <c r="F94" s="66" t="s">
        <v>33</v>
      </c>
      <c r="G94" s="66" t="s">
        <v>41</v>
      </c>
      <c r="H94" s="66" t="s">
        <v>35</v>
      </c>
      <c r="I94" s="66" t="s">
        <v>43</v>
      </c>
      <c r="J94" s="74">
        <v>17208000</v>
      </c>
      <c r="K94" s="66" t="s">
        <v>2137</v>
      </c>
      <c r="L94" s="66" t="s">
        <v>2455</v>
      </c>
      <c r="M94" s="66" t="s">
        <v>2456</v>
      </c>
      <c r="N94" s="28" t="s">
        <v>24</v>
      </c>
      <c r="O94" s="66"/>
      <c r="P94" s="66" t="s">
        <v>1121</v>
      </c>
      <c r="Q94" s="108"/>
    </row>
    <row r="95" spans="2:17" s="3" customFormat="1" ht="17.25" customHeight="1">
      <c r="B95" s="11">
        <v>2026</v>
      </c>
      <c r="C95" s="13">
        <v>4</v>
      </c>
      <c r="D95" s="13" t="s">
        <v>14</v>
      </c>
      <c r="E95" s="11" t="s">
        <v>2457</v>
      </c>
      <c r="F95" s="11" t="s">
        <v>33</v>
      </c>
      <c r="G95" s="11" t="s">
        <v>34</v>
      </c>
      <c r="H95" s="11" t="s">
        <v>2458</v>
      </c>
      <c r="I95" s="11" t="s">
        <v>36</v>
      </c>
      <c r="J95" s="72">
        <v>40000000</v>
      </c>
      <c r="K95" s="11" t="s">
        <v>2143</v>
      </c>
      <c r="L95" s="11" t="s">
        <v>2144</v>
      </c>
      <c r="M95" s="11" t="s">
        <v>2145</v>
      </c>
      <c r="N95" s="13" t="s">
        <v>24</v>
      </c>
      <c r="O95" s="11"/>
      <c r="P95" s="66"/>
      <c r="Q95" s="108"/>
    </row>
    <row r="96" spans="2:17" s="3" customFormat="1" ht="17.25" customHeight="1">
      <c r="B96" s="11">
        <v>2026</v>
      </c>
      <c r="C96" s="13">
        <v>4</v>
      </c>
      <c r="D96" s="13" t="s">
        <v>14</v>
      </c>
      <c r="E96" s="11" t="s">
        <v>2459</v>
      </c>
      <c r="F96" s="11" t="s">
        <v>33</v>
      </c>
      <c r="G96" s="11" t="s">
        <v>34</v>
      </c>
      <c r="H96" s="11" t="s">
        <v>2458</v>
      </c>
      <c r="I96" s="11" t="s">
        <v>43</v>
      </c>
      <c r="J96" s="72">
        <v>20000000</v>
      </c>
      <c r="K96" s="11" t="s">
        <v>2143</v>
      </c>
      <c r="L96" s="11" t="s">
        <v>2154</v>
      </c>
      <c r="M96" s="11" t="s">
        <v>2155</v>
      </c>
      <c r="N96" s="13" t="s">
        <v>24</v>
      </c>
      <c r="O96" s="11"/>
      <c r="P96" s="66" t="s">
        <v>63</v>
      </c>
      <c r="Q96" s="108"/>
    </row>
    <row r="97" spans="2:17" s="3" customFormat="1" ht="17.25" customHeight="1">
      <c r="B97" s="11">
        <v>2026</v>
      </c>
      <c r="C97" s="13">
        <v>5</v>
      </c>
      <c r="D97" s="13" t="s">
        <v>14</v>
      </c>
      <c r="E97" s="11" t="s">
        <v>2460</v>
      </c>
      <c r="F97" s="11" t="s">
        <v>33</v>
      </c>
      <c r="G97" s="11" t="s">
        <v>41</v>
      </c>
      <c r="H97" s="11" t="s">
        <v>2102</v>
      </c>
      <c r="I97" s="11" t="s">
        <v>43</v>
      </c>
      <c r="J97" s="72">
        <v>21800000</v>
      </c>
      <c r="K97" s="11" t="s">
        <v>2143</v>
      </c>
      <c r="L97" s="11" t="s">
        <v>2461</v>
      </c>
      <c r="M97" s="11" t="s">
        <v>2147</v>
      </c>
      <c r="N97" s="13" t="s">
        <v>24</v>
      </c>
      <c r="O97" s="11"/>
      <c r="P97" s="66" t="s">
        <v>2462</v>
      </c>
      <c r="Q97" s="108"/>
    </row>
    <row r="98" spans="2:17" s="3" customFormat="1" ht="17.25" customHeight="1">
      <c r="B98" s="11">
        <v>2026</v>
      </c>
      <c r="C98" s="13">
        <v>5</v>
      </c>
      <c r="D98" s="13" t="s">
        <v>14</v>
      </c>
      <c r="E98" s="11" t="s">
        <v>2463</v>
      </c>
      <c r="F98" s="11" t="s">
        <v>33</v>
      </c>
      <c r="G98" s="11" t="s">
        <v>41</v>
      </c>
      <c r="H98" s="11" t="s">
        <v>2458</v>
      </c>
      <c r="I98" s="11" t="s">
        <v>2464</v>
      </c>
      <c r="J98" s="72">
        <v>184000000</v>
      </c>
      <c r="K98" s="11" t="s">
        <v>2143</v>
      </c>
      <c r="L98" s="11" t="s">
        <v>2461</v>
      </c>
      <c r="M98" s="11" t="s">
        <v>2147</v>
      </c>
      <c r="N98" s="13" t="s">
        <v>24</v>
      </c>
      <c r="O98" s="11"/>
      <c r="P98" s="66"/>
      <c r="Q98" s="108"/>
    </row>
    <row r="99" spans="2:17" s="3" customFormat="1" ht="17.25" customHeight="1">
      <c r="B99" s="11">
        <v>2026</v>
      </c>
      <c r="C99" s="13">
        <v>6</v>
      </c>
      <c r="D99" s="13" t="s">
        <v>14</v>
      </c>
      <c r="E99" s="11" t="s">
        <v>2465</v>
      </c>
      <c r="F99" s="11" t="s">
        <v>33</v>
      </c>
      <c r="G99" s="11" t="s">
        <v>34</v>
      </c>
      <c r="H99" s="11" t="s">
        <v>2458</v>
      </c>
      <c r="I99" s="11" t="s">
        <v>36</v>
      </c>
      <c r="J99" s="72">
        <v>134251000</v>
      </c>
      <c r="K99" s="11" t="s">
        <v>2143</v>
      </c>
      <c r="L99" s="11" t="s">
        <v>2466</v>
      </c>
      <c r="M99" s="11" t="s">
        <v>2467</v>
      </c>
      <c r="N99" s="13" t="s">
        <v>24</v>
      </c>
      <c r="O99" s="11"/>
      <c r="P99" s="66"/>
      <c r="Q99" s="108"/>
    </row>
    <row r="100" spans="2:17" s="3" customFormat="1" ht="17.25" customHeight="1">
      <c r="B100" s="11">
        <v>2026</v>
      </c>
      <c r="C100" s="13">
        <v>4</v>
      </c>
      <c r="D100" s="13" t="s">
        <v>14</v>
      </c>
      <c r="E100" s="11" t="s">
        <v>2468</v>
      </c>
      <c r="F100" s="11" t="s">
        <v>33</v>
      </c>
      <c r="G100" s="11" t="s">
        <v>41</v>
      </c>
      <c r="H100" s="11" t="s">
        <v>2102</v>
      </c>
      <c r="I100" s="11" t="s">
        <v>43</v>
      </c>
      <c r="J100" s="72">
        <v>21850000</v>
      </c>
      <c r="K100" s="11" t="s">
        <v>2143</v>
      </c>
      <c r="L100" s="11" t="s">
        <v>2466</v>
      </c>
      <c r="M100" s="11" t="s">
        <v>2467</v>
      </c>
      <c r="N100" s="13" t="s">
        <v>24</v>
      </c>
      <c r="O100" s="11"/>
      <c r="P100" s="66" t="s">
        <v>63</v>
      </c>
      <c r="Q100" s="108"/>
    </row>
    <row r="101" spans="2:17" s="3" customFormat="1" ht="17.25" customHeight="1">
      <c r="B101" s="11">
        <v>2026</v>
      </c>
      <c r="C101" s="13">
        <v>4</v>
      </c>
      <c r="D101" s="13" t="s">
        <v>14</v>
      </c>
      <c r="E101" s="11" t="s">
        <v>2469</v>
      </c>
      <c r="F101" s="11" t="s">
        <v>33</v>
      </c>
      <c r="G101" s="11" t="s">
        <v>41</v>
      </c>
      <c r="H101" s="11" t="s">
        <v>2102</v>
      </c>
      <c r="I101" s="11" t="s">
        <v>43</v>
      </c>
      <c r="J101" s="72">
        <v>21850000</v>
      </c>
      <c r="K101" s="11" t="s">
        <v>2143</v>
      </c>
      <c r="L101" s="11" t="s">
        <v>2466</v>
      </c>
      <c r="M101" s="11" t="s">
        <v>2467</v>
      </c>
      <c r="N101" s="13" t="s">
        <v>24</v>
      </c>
      <c r="O101" s="11"/>
      <c r="P101" s="66" t="s">
        <v>63</v>
      </c>
      <c r="Q101" s="108"/>
    </row>
    <row r="102" spans="2:17" s="3" customFormat="1" ht="17.25" customHeight="1">
      <c r="B102" s="11">
        <v>2026</v>
      </c>
      <c r="C102" s="13">
        <v>4</v>
      </c>
      <c r="D102" s="13" t="s">
        <v>14</v>
      </c>
      <c r="E102" s="11" t="s">
        <v>2470</v>
      </c>
      <c r="F102" s="11" t="s">
        <v>33</v>
      </c>
      <c r="G102" s="11" t="s">
        <v>34</v>
      </c>
      <c r="H102" s="11" t="s">
        <v>2458</v>
      </c>
      <c r="I102" s="11" t="s">
        <v>36</v>
      </c>
      <c r="J102" s="72">
        <v>26000000</v>
      </c>
      <c r="K102" s="11" t="s">
        <v>2143</v>
      </c>
      <c r="L102" s="11" t="s">
        <v>2169</v>
      </c>
      <c r="M102" s="11" t="s">
        <v>2471</v>
      </c>
      <c r="N102" s="13" t="s">
        <v>24</v>
      </c>
      <c r="O102" s="11"/>
      <c r="P102" s="66"/>
      <c r="Q102" s="108"/>
    </row>
    <row r="103" spans="2:17" s="3" customFormat="1" ht="17.25" customHeight="1">
      <c r="B103" s="11">
        <v>2026</v>
      </c>
      <c r="C103" s="13">
        <v>4</v>
      </c>
      <c r="D103" s="13" t="s">
        <v>14</v>
      </c>
      <c r="E103" s="11" t="s">
        <v>2472</v>
      </c>
      <c r="F103" s="11" t="s">
        <v>33</v>
      </c>
      <c r="G103" s="11" t="s">
        <v>34</v>
      </c>
      <c r="H103" s="11" t="s">
        <v>2458</v>
      </c>
      <c r="I103" s="11" t="s">
        <v>36</v>
      </c>
      <c r="J103" s="72">
        <v>22000000</v>
      </c>
      <c r="K103" s="11" t="s">
        <v>2143</v>
      </c>
      <c r="L103" s="11" t="s">
        <v>2169</v>
      </c>
      <c r="M103" s="11" t="s">
        <v>2471</v>
      </c>
      <c r="N103" s="13" t="s">
        <v>24</v>
      </c>
      <c r="O103" s="11"/>
      <c r="P103" s="66" t="s">
        <v>63</v>
      </c>
      <c r="Q103" s="108"/>
    </row>
    <row r="104" spans="2:17" s="3" customFormat="1" ht="17.25" customHeight="1">
      <c r="B104" s="11">
        <v>2026</v>
      </c>
      <c r="C104" s="13">
        <v>4</v>
      </c>
      <c r="D104" s="13" t="s">
        <v>14</v>
      </c>
      <c r="E104" s="11" t="s">
        <v>2473</v>
      </c>
      <c r="F104" s="11" t="s">
        <v>33</v>
      </c>
      <c r="G104" s="11" t="s">
        <v>34</v>
      </c>
      <c r="H104" s="11" t="s">
        <v>2458</v>
      </c>
      <c r="I104" s="11" t="s">
        <v>2464</v>
      </c>
      <c r="J104" s="72">
        <v>240000000</v>
      </c>
      <c r="K104" s="11" t="s">
        <v>2143</v>
      </c>
      <c r="L104" s="11" t="s">
        <v>2169</v>
      </c>
      <c r="M104" s="11" t="s">
        <v>2471</v>
      </c>
      <c r="N104" s="13" t="s">
        <v>24</v>
      </c>
      <c r="O104" s="11"/>
      <c r="P104" s="66"/>
      <c r="Q104" s="108"/>
    </row>
    <row r="105" spans="2:17" s="3" customFormat="1" ht="17.25" customHeight="1">
      <c r="B105" s="11">
        <v>2026</v>
      </c>
      <c r="C105" s="13">
        <v>4</v>
      </c>
      <c r="D105" s="13" t="s">
        <v>14</v>
      </c>
      <c r="E105" s="11" t="s">
        <v>2474</v>
      </c>
      <c r="F105" s="11" t="s">
        <v>33</v>
      </c>
      <c r="G105" s="11" t="s">
        <v>34</v>
      </c>
      <c r="H105" s="11" t="s">
        <v>2458</v>
      </c>
      <c r="I105" s="11" t="s">
        <v>2464</v>
      </c>
      <c r="J105" s="72">
        <v>140000000</v>
      </c>
      <c r="K105" s="11" t="s">
        <v>2143</v>
      </c>
      <c r="L105" s="11" t="s">
        <v>2169</v>
      </c>
      <c r="M105" s="11" t="s">
        <v>2471</v>
      </c>
      <c r="N105" s="13" t="s">
        <v>24</v>
      </c>
      <c r="O105" s="11"/>
      <c r="P105" s="66"/>
      <c r="Q105" s="108"/>
    </row>
    <row r="106" spans="2:17" s="3" customFormat="1" ht="17.25" customHeight="1">
      <c r="B106" s="11">
        <v>2026</v>
      </c>
      <c r="C106" s="13">
        <v>4</v>
      </c>
      <c r="D106" s="13" t="s">
        <v>14</v>
      </c>
      <c r="E106" s="11" t="s">
        <v>2475</v>
      </c>
      <c r="F106" s="11" t="s">
        <v>33</v>
      </c>
      <c r="G106" s="11" t="s">
        <v>41</v>
      </c>
      <c r="H106" s="11" t="s">
        <v>2102</v>
      </c>
      <c r="I106" s="11" t="s">
        <v>43</v>
      </c>
      <c r="J106" s="72">
        <v>121000000</v>
      </c>
      <c r="K106" s="11" t="s">
        <v>2143</v>
      </c>
      <c r="L106" s="11" t="s">
        <v>2169</v>
      </c>
      <c r="M106" s="11" t="s">
        <v>2471</v>
      </c>
      <c r="N106" s="13" t="s">
        <v>24</v>
      </c>
      <c r="O106" s="11"/>
      <c r="P106" s="66" t="s">
        <v>63</v>
      </c>
      <c r="Q106" s="108"/>
    </row>
    <row r="107" spans="2:17" s="3" customFormat="1" ht="17.25" customHeight="1">
      <c r="B107" s="13">
        <v>2026</v>
      </c>
      <c r="C107" s="13">
        <v>4</v>
      </c>
      <c r="D107" s="13" t="s">
        <v>14</v>
      </c>
      <c r="E107" s="13" t="s">
        <v>1606</v>
      </c>
      <c r="F107" s="13" t="s">
        <v>254</v>
      </c>
      <c r="G107" s="13" t="s">
        <v>34</v>
      </c>
      <c r="H107" s="13" t="s">
        <v>42</v>
      </c>
      <c r="I107" s="13" t="s">
        <v>36</v>
      </c>
      <c r="J107" s="62">
        <v>200000000</v>
      </c>
      <c r="K107" s="13" t="s">
        <v>509</v>
      </c>
      <c r="L107" s="13" t="s">
        <v>567</v>
      </c>
      <c r="M107" s="13" t="s">
        <v>568</v>
      </c>
      <c r="N107" s="13" t="s">
        <v>24</v>
      </c>
      <c r="O107" s="66"/>
      <c r="P107" s="66"/>
      <c r="Q107" s="108"/>
    </row>
    <row r="108" spans="2:17" s="3" customFormat="1" ht="17.25" customHeight="1">
      <c r="B108" s="13">
        <v>2026</v>
      </c>
      <c r="C108" s="13">
        <v>4</v>
      </c>
      <c r="D108" s="13" t="s">
        <v>14</v>
      </c>
      <c r="E108" s="13" t="s">
        <v>1607</v>
      </c>
      <c r="F108" s="13" t="s">
        <v>254</v>
      </c>
      <c r="G108" s="13" t="s">
        <v>34</v>
      </c>
      <c r="H108" s="13" t="s">
        <v>42</v>
      </c>
      <c r="I108" s="13" t="s">
        <v>36</v>
      </c>
      <c r="J108" s="62">
        <v>190000000</v>
      </c>
      <c r="K108" s="13" t="s">
        <v>509</v>
      </c>
      <c r="L108" s="13" t="s">
        <v>567</v>
      </c>
      <c r="M108" s="13" t="s">
        <v>568</v>
      </c>
      <c r="N108" s="13" t="s">
        <v>24</v>
      </c>
      <c r="O108" s="66"/>
      <c r="P108" s="66"/>
      <c r="Q108" s="108"/>
    </row>
    <row r="109" spans="2:17" s="3" customFormat="1" ht="17.25" customHeight="1">
      <c r="B109" s="11">
        <v>2026</v>
      </c>
      <c r="C109" s="13">
        <v>4</v>
      </c>
      <c r="D109" s="13" t="s">
        <v>14</v>
      </c>
      <c r="E109" s="11" t="s">
        <v>2476</v>
      </c>
      <c r="F109" s="11" t="s">
        <v>33</v>
      </c>
      <c r="G109" s="11" t="s">
        <v>34</v>
      </c>
      <c r="H109" s="11" t="s">
        <v>2458</v>
      </c>
      <c r="I109" s="11" t="s">
        <v>43</v>
      </c>
      <c r="J109" s="74">
        <v>18850000</v>
      </c>
      <c r="K109" s="11" t="s">
        <v>2177</v>
      </c>
      <c r="L109" s="11" t="s">
        <v>401</v>
      </c>
      <c r="M109" s="11" t="s">
        <v>398</v>
      </c>
      <c r="N109" s="13" t="s">
        <v>24</v>
      </c>
      <c r="O109" s="11"/>
      <c r="P109" s="66"/>
      <c r="Q109" s="108"/>
    </row>
    <row r="110" spans="2:17" s="3" customFormat="1" ht="17.25" customHeight="1">
      <c r="B110" s="11">
        <v>2026</v>
      </c>
      <c r="C110" s="28">
        <v>4</v>
      </c>
      <c r="D110" s="13" t="s">
        <v>14</v>
      </c>
      <c r="E110" s="11" t="s">
        <v>2477</v>
      </c>
      <c r="F110" s="11" t="s">
        <v>33</v>
      </c>
      <c r="G110" s="11" t="s">
        <v>34</v>
      </c>
      <c r="H110" s="66" t="s">
        <v>42</v>
      </c>
      <c r="I110" s="11" t="s">
        <v>43</v>
      </c>
      <c r="J110" s="74">
        <v>21987000</v>
      </c>
      <c r="K110" s="66" t="s">
        <v>2177</v>
      </c>
      <c r="L110" s="66" t="s">
        <v>401</v>
      </c>
      <c r="M110" s="66" t="s">
        <v>398</v>
      </c>
      <c r="N110" s="28" t="s">
        <v>24</v>
      </c>
      <c r="O110" s="66"/>
      <c r="P110" s="66"/>
      <c r="Q110" s="108"/>
    </row>
    <row r="111" spans="2:17" s="3" customFormat="1" ht="17.25" customHeight="1">
      <c r="B111" s="32">
        <v>2026</v>
      </c>
      <c r="C111" s="32">
        <v>4</v>
      </c>
      <c r="D111" s="32" t="s">
        <v>14</v>
      </c>
      <c r="E111" s="11" t="s">
        <v>2478</v>
      </c>
      <c r="F111" s="32" t="s">
        <v>254</v>
      </c>
      <c r="G111" s="32" t="s">
        <v>41</v>
      </c>
      <c r="H111" s="32" t="s">
        <v>35</v>
      </c>
      <c r="I111" s="32" t="s">
        <v>36</v>
      </c>
      <c r="J111" s="47">
        <v>73009000</v>
      </c>
      <c r="K111" s="32" t="s">
        <v>397</v>
      </c>
      <c r="L111" s="32" t="s">
        <v>507</v>
      </c>
      <c r="M111" s="32" t="s">
        <v>508</v>
      </c>
      <c r="N111" s="32" t="s">
        <v>24</v>
      </c>
      <c r="O111" s="127"/>
      <c r="P111" s="66"/>
      <c r="Q111" s="108"/>
    </row>
    <row r="112" spans="2:17" s="3" customFormat="1" ht="17.25" customHeight="1">
      <c r="B112" s="32">
        <v>2026</v>
      </c>
      <c r="C112" s="32">
        <v>4</v>
      </c>
      <c r="D112" s="32" t="s">
        <v>14</v>
      </c>
      <c r="E112" s="11" t="s">
        <v>2479</v>
      </c>
      <c r="F112" s="32" t="s">
        <v>254</v>
      </c>
      <c r="G112" s="32" t="s">
        <v>34</v>
      </c>
      <c r="H112" s="32" t="s">
        <v>42</v>
      </c>
      <c r="I112" s="32" t="s">
        <v>36</v>
      </c>
      <c r="J112" s="47">
        <v>135234000</v>
      </c>
      <c r="K112" s="32" t="s">
        <v>397</v>
      </c>
      <c r="L112" s="32" t="s">
        <v>507</v>
      </c>
      <c r="M112" s="32" t="s">
        <v>508</v>
      </c>
      <c r="N112" s="32" t="s">
        <v>24</v>
      </c>
      <c r="O112" s="127"/>
      <c r="P112" s="66"/>
      <c r="Q112" s="108"/>
    </row>
    <row r="113" spans="2:17" s="3" customFormat="1" ht="17.25" customHeight="1">
      <c r="B113" s="32">
        <v>2026</v>
      </c>
      <c r="C113" s="32">
        <v>4</v>
      </c>
      <c r="D113" s="237" t="s">
        <v>14</v>
      </c>
      <c r="E113" s="11" t="s">
        <v>2480</v>
      </c>
      <c r="F113" s="238" t="s">
        <v>33</v>
      </c>
      <c r="G113" s="127" t="s">
        <v>41</v>
      </c>
      <c r="H113" s="127" t="s">
        <v>2102</v>
      </c>
      <c r="I113" s="127" t="s">
        <v>43</v>
      </c>
      <c r="J113" s="102">
        <v>159178000</v>
      </c>
      <c r="K113" s="32" t="s">
        <v>397</v>
      </c>
      <c r="L113" s="127" t="s">
        <v>2481</v>
      </c>
      <c r="M113" s="127" t="s">
        <v>2482</v>
      </c>
      <c r="N113" s="219" t="s">
        <v>24</v>
      </c>
      <c r="O113" s="127"/>
      <c r="P113" s="66" t="s">
        <v>2425</v>
      </c>
      <c r="Q113" s="108"/>
    </row>
    <row r="114" spans="2:17" s="3" customFormat="1" ht="17.25" customHeight="1">
      <c r="B114" s="32">
        <v>2026</v>
      </c>
      <c r="C114" s="32">
        <v>4</v>
      </c>
      <c r="D114" s="237" t="s">
        <v>14</v>
      </c>
      <c r="E114" s="11" t="s">
        <v>2483</v>
      </c>
      <c r="F114" s="238" t="s">
        <v>33</v>
      </c>
      <c r="G114" s="127" t="s">
        <v>41</v>
      </c>
      <c r="H114" s="127" t="s">
        <v>35</v>
      </c>
      <c r="I114" s="127" t="s">
        <v>43</v>
      </c>
      <c r="J114" s="102">
        <v>15500000</v>
      </c>
      <c r="K114" s="32" t="s">
        <v>397</v>
      </c>
      <c r="L114" s="127" t="s">
        <v>2481</v>
      </c>
      <c r="M114" s="127" t="s">
        <v>2482</v>
      </c>
      <c r="N114" s="219" t="s">
        <v>24</v>
      </c>
      <c r="O114" s="127"/>
      <c r="P114" s="66" t="s">
        <v>63</v>
      </c>
      <c r="Q114" s="108"/>
    </row>
    <row r="115" spans="2:17" s="3" customFormat="1" ht="17.25" customHeight="1">
      <c r="B115" s="32">
        <v>2026</v>
      </c>
      <c r="C115" s="32">
        <v>4</v>
      </c>
      <c r="D115" s="237" t="s">
        <v>14</v>
      </c>
      <c r="E115" s="11" t="s">
        <v>2484</v>
      </c>
      <c r="F115" s="238" t="s">
        <v>254</v>
      </c>
      <c r="G115" s="127" t="s">
        <v>41</v>
      </c>
      <c r="H115" s="127" t="s">
        <v>35</v>
      </c>
      <c r="I115" s="127" t="s">
        <v>43</v>
      </c>
      <c r="J115" s="102">
        <v>40000000</v>
      </c>
      <c r="K115" s="32" t="s">
        <v>397</v>
      </c>
      <c r="L115" s="127" t="s">
        <v>2485</v>
      </c>
      <c r="M115" s="127" t="s">
        <v>2486</v>
      </c>
      <c r="N115" s="219" t="s">
        <v>24</v>
      </c>
      <c r="O115" s="127"/>
      <c r="P115" s="66" t="s">
        <v>63</v>
      </c>
      <c r="Q115" s="108"/>
    </row>
    <row r="116" spans="2:17" s="3" customFormat="1" ht="17.25" customHeight="1">
      <c r="B116" s="32">
        <v>2026</v>
      </c>
      <c r="C116" s="32">
        <v>4</v>
      </c>
      <c r="D116" s="237" t="s">
        <v>14</v>
      </c>
      <c r="E116" s="11" t="s">
        <v>2487</v>
      </c>
      <c r="F116" s="238" t="s">
        <v>254</v>
      </c>
      <c r="G116" s="127" t="s">
        <v>34</v>
      </c>
      <c r="H116" s="127" t="s">
        <v>42</v>
      </c>
      <c r="I116" s="127" t="s">
        <v>36</v>
      </c>
      <c r="J116" s="102">
        <v>50000000</v>
      </c>
      <c r="K116" s="32" t="s">
        <v>397</v>
      </c>
      <c r="L116" s="127" t="s">
        <v>2200</v>
      </c>
      <c r="M116" s="127" t="s">
        <v>2201</v>
      </c>
      <c r="N116" s="219" t="s">
        <v>24</v>
      </c>
      <c r="O116" s="127"/>
      <c r="P116" s="66"/>
      <c r="Q116" s="108"/>
    </row>
    <row r="117" spans="2:17" s="3" customFormat="1" ht="17.25" customHeight="1">
      <c r="B117" s="32">
        <v>2026</v>
      </c>
      <c r="C117" s="32">
        <v>4</v>
      </c>
      <c r="D117" s="237" t="s">
        <v>14</v>
      </c>
      <c r="E117" s="11" t="s">
        <v>2488</v>
      </c>
      <c r="F117" s="238" t="s">
        <v>254</v>
      </c>
      <c r="G117" s="127" t="s">
        <v>41</v>
      </c>
      <c r="H117" s="127" t="s">
        <v>35</v>
      </c>
      <c r="I117" s="127" t="s">
        <v>43</v>
      </c>
      <c r="J117" s="102">
        <v>8000000</v>
      </c>
      <c r="K117" s="32" t="s">
        <v>397</v>
      </c>
      <c r="L117" s="127" t="s">
        <v>2200</v>
      </c>
      <c r="M117" s="127" t="s">
        <v>2201</v>
      </c>
      <c r="N117" s="219" t="s">
        <v>24</v>
      </c>
      <c r="O117" s="127"/>
      <c r="P117" s="66" t="s">
        <v>63</v>
      </c>
      <c r="Q117" s="108"/>
    </row>
    <row r="118" spans="2:17" s="3" customFormat="1" ht="17.25" customHeight="1">
      <c r="B118" s="32">
        <v>2026</v>
      </c>
      <c r="C118" s="32">
        <v>4</v>
      </c>
      <c r="D118" s="237" t="s">
        <v>14</v>
      </c>
      <c r="E118" s="11" t="s">
        <v>2489</v>
      </c>
      <c r="F118" s="238" t="s">
        <v>33</v>
      </c>
      <c r="G118" s="127" t="s">
        <v>41</v>
      </c>
      <c r="H118" s="127" t="s">
        <v>35</v>
      </c>
      <c r="I118" s="127" t="s">
        <v>36</v>
      </c>
      <c r="J118" s="239">
        <f>107000000-15000000</f>
        <v>92000000</v>
      </c>
      <c r="K118" s="32" t="s">
        <v>397</v>
      </c>
      <c r="L118" s="127" t="s">
        <v>2490</v>
      </c>
      <c r="M118" s="127" t="s">
        <v>2491</v>
      </c>
      <c r="N118" s="219" t="s">
        <v>24</v>
      </c>
      <c r="O118" s="127"/>
      <c r="P118" s="66"/>
      <c r="Q118" s="108"/>
    </row>
    <row r="119" spans="2:17" s="3" customFormat="1" ht="17.25" customHeight="1">
      <c r="B119" s="32">
        <v>2026</v>
      </c>
      <c r="C119" s="32">
        <v>4</v>
      </c>
      <c r="D119" s="237" t="s">
        <v>14</v>
      </c>
      <c r="E119" s="11" t="s">
        <v>2492</v>
      </c>
      <c r="F119" s="238" t="s">
        <v>254</v>
      </c>
      <c r="G119" s="127" t="s">
        <v>34</v>
      </c>
      <c r="H119" s="127" t="s">
        <v>42</v>
      </c>
      <c r="I119" s="127" t="s">
        <v>36</v>
      </c>
      <c r="J119" s="239">
        <f>78000000+16000000</f>
        <v>94000000</v>
      </c>
      <c r="K119" s="32" t="s">
        <v>397</v>
      </c>
      <c r="L119" s="127" t="s">
        <v>2490</v>
      </c>
      <c r="M119" s="127" t="s">
        <v>2491</v>
      </c>
      <c r="N119" s="219" t="s">
        <v>24</v>
      </c>
      <c r="O119" s="127"/>
      <c r="P119" s="66"/>
      <c r="Q119" s="108"/>
    </row>
    <row r="120" spans="2:17" s="3" customFormat="1" ht="17.25" customHeight="1">
      <c r="B120" s="32">
        <v>2026</v>
      </c>
      <c r="C120" s="32">
        <v>4</v>
      </c>
      <c r="D120" s="32" t="s">
        <v>14</v>
      </c>
      <c r="E120" s="11" t="s">
        <v>2493</v>
      </c>
      <c r="F120" s="127" t="s">
        <v>33</v>
      </c>
      <c r="G120" s="127" t="s">
        <v>34</v>
      </c>
      <c r="H120" s="127" t="s">
        <v>35</v>
      </c>
      <c r="I120" s="127" t="s">
        <v>43</v>
      </c>
      <c r="J120" s="102">
        <v>40000000</v>
      </c>
      <c r="K120" s="32" t="s">
        <v>397</v>
      </c>
      <c r="L120" s="127" t="s">
        <v>2494</v>
      </c>
      <c r="M120" s="127" t="s">
        <v>2495</v>
      </c>
      <c r="N120" s="219" t="s">
        <v>24</v>
      </c>
      <c r="O120" s="127"/>
      <c r="P120" s="66" t="s">
        <v>63</v>
      </c>
      <c r="Q120" s="108"/>
    </row>
    <row r="121" spans="2:17" s="3" customFormat="1" ht="17.25" customHeight="1">
      <c r="B121" s="11">
        <v>2026</v>
      </c>
      <c r="C121" s="13">
        <v>4</v>
      </c>
      <c r="D121" s="13" t="s">
        <v>14</v>
      </c>
      <c r="E121" s="11" t="s">
        <v>2496</v>
      </c>
      <c r="F121" s="11" t="s">
        <v>33</v>
      </c>
      <c r="G121" s="11" t="s">
        <v>34</v>
      </c>
      <c r="H121" s="11" t="s">
        <v>42</v>
      </c>
      <c r="I121" s="11" t="s">
        <v>43</v>
      </c>
      <c r="J121" s="72">
        <v>20000000</v>
      </c>
      <c r="K121" s="11" t="s">
        <v>2497</v>
      </c>
      <c r="L121" s="11" t="s">
        <v>2498</v>
      </c>
      <c r="M121" s="11" t="s">
        <v>2499</v>
      </c>
      <c r="N121" s="13" t="s">
        <v>24</v>
      </c>
      <c r="O121" s="11"/>
      <c r="P121" s="66" t="s">
        <v>63</v>
      </c>
      <c r="Q121" s="108"/>
    </row>
    <row r="122" spans="2:17" s="3" customFormat="1" ht="17.25" customHeight="1">
      <c r="B122" s="11">
        <v>2026</v>
      </c>
      <c r="C122" s="13">
        <v>4</v>
      </c>
      <c r="D122" s="13" t="s">
        <v>14</v>
      </c>
      <c r="E122" s="11" t="s">
        <v>2500</v>
      </c>
      <c r="F122" s="11" t="s">
        <v>40</v>
      </c>
      <c r="G122" s="11" t="s">
        <v>34</v>
      </c>
      <c r="H122" s="11" t="s">
        <v>42</v>
      </c>
      <c r="I122" s="11" t="s">
        <v>36</v>
      </c>
      <c r="J122" s="72">
        <v>570000000</v>
      </c>
      <c r="K122" s="11" t="s">
        <v>405</v>
      </c>
      <c r="L122" s="11" t="s">
        <v>2501</v>
      </c>
      <c r="M122" s="11" t="s">
        <v>406</v>
      </c>
      <c r="N122" s="13" t="s">
        <v>24</v>
      </c>
      <c r="O122" s="11"/>
      <c r="P122" s="66"/>
      <c r="Q122" s="108"/>
    </row>
    <row r="123" spans="2:17" s="3" customFormat="1" ht="17.25" customHeight="1">
      <c r="B123" s="11">
        <v>2026</v>
      </c>
      <c r="C123" s="28">
        <v>6</v>
      </c>
      <c r="D123" s="28" t="s">
        <v>14</v>
      </c>
      <c r="E123" s="11" t="s">
        <v>2502</v>
      </c>
      <c r="F123" s="66" t="s">
        <v>254</v>
      </c>
      <c r="G123" s="66" t="s">
        <v>41</v>
      </c>
      <c r="H123" s="66" t="s">
        <v>35</v>
      </c>
      <c r="I123" s="66" t="s">
        <v>43</v>
      </c>
      <c r="J123" s="92">
        <v>23199000</v>
      </c>
      <c r="K123" s="66" t="s">
        <v>405</v>
      </c>
      <c r="L123" s="66" t="s">
        <v>633</v>
      </c>
      <c r="M123" s="66" t="s">
        <v>634</v>
      </c>
      <c r="N123" s="28" t="s">
        <v>24</v>
      </c>
      <c r="O123" s="66"/>
      <c r="P123" s="66" t="s">
        <v>2462</v>
      </c>
      <c r="Q123" s="108"/>
    </row>
    <row r="124" spans="2:17" s="3" customFormat="1" ht="17.25" customHeight="1">
      <c r="B124" s="11">
        <v>2026</v>
      </c>
      <c r="C124" s="28">
        <v>6</v>
      </c>
      <c r="D124" s="28" t="s">
        <v>14</v>
      </c>
      <c r="E124" s="11" t="s">
        <v>2503</v>
      </c>
      <c r="F124" s="66" t="s">
        <v>254</v>
      </c>
      <c r="G124" s="66" t="s">
        <v>34</v>
      </c>
      <c r="H124" s="66" t="s">
        <v>42</v>
      </c>
      <c r="I124" s="66" t="s">
        <v>43</v>
      </c>
      <c r="J124" s="92">
        <v>11616000</v>
      </c>
      <c r="K124" s="66" t="s">
        <v>405</v>
      </c>
      <c r="L124" s="66" t="s">
        <v>633</v>
      </c>
      <c r="M124" s="66" t="s">
        <v>634</v>
      </c>
      <c r="N124" s="28" t="s">
        <v>24</v>
      </c>
      <c r="O124" s="66"/>
      <c r="P124" s="66" t="s">
        <v>2462</v>
      </c>
      <c r="Q124" s="108"/>
    </row>
    <row r="125" spans="2:17" s="3" customFormat="1" ht="17.25" customHeight="1">
      <c r="B125" s="11">
        <v>2026</v>
      </c>
      <c r="C125" s="28">
        <v>6</v>
      </c>
      <c r="D125" s="28" t="s">
        <v>14</v>
      </c>
      <c r="E125" s="11" t="s">
        <v>2504</v>
      </c>
      <c r="F125" s="66" t="s">
        <v>254</v>
      </c>
      <c r="G125" s="66" t="s">
        <v>34</v>
      </c>
      <c r="H125" s="66" t="s">
        <v>42</v>
      </c>
      <c r="I125" s="66" t="s">
        <v>36</v>
      </c>
      <c r="J125" s="92">
        <v>43473980</v>
      </c>
      <c r="K125" s="66" t="s">
        <v>405</v>
      </c>
      <c r="L125" s="66" t="s">
        <v>633</v>
      </c>
      <c r="M125" s="66" t="s">
        <v>634</v>
      </c>
      <c r="N125" s="28" t="s">
        <v>24</v>
      </c>
      <c r="O125" s="66"/>
      <c r="P125" s="66"/>
      <c r="Q125" s="108"/>
    </row>
    <row r="126" spans="2:17" s="3" customFormat="1" ht="17.25" customHeight="1">
      <c r="B126" s="11">
        <v>2026</v>
      </c>
      <c r="C126" s="28">
        <v>6</v>
      </c>
      <c r="D126" s="28" t="s">
        <v>14</v>
      </c>
      <c r="E126" s="11" t="s">
        <v>2505</v>
      </c>
      <c r="F126" s="66" t="s">
        <v>254</v>
      </c>
      <c r="G126" s="66" t="s">
        <v>34</v>
      </c>
      <c r="H126" s="66" t="s">
        <v>42</v>
      </c>
      <c r="I126" s="66" t="s">
        <v>36</v>
      </c>
      <c r="J126" s="92">
        <v>1829377324</v>
      </c>
      <c r="K126" s="66" t="s">
        <v>405</v>
      </c>
      <c r="L126" s="66" t="s">
        <v>633</v>
      </c>
      <c r="M126" s="66" t="s">
        <v>634</v>
      </c>
      <c r="N126" s="66" t="s">
        <v>24</v>
      </c>
      <c r="O126" s="66"/>
      <c r="P126" s="66"/>
      <c r="Q126" s="108"/>
    </row>
    <row r="127" spans="2:17" s="3" customFormat="1" ht="17.25" customHeight="1">
      <c r="B127" s="11">
        <v>2026</v>
      </c>
      <c r="C127" s="28">
        <v>6</v>
      </c>
      <c r="D127" s="28" t="s">
        <v>14</v>
      </c>
      <c r="E127" s="11" t="s">
        <v>2506</v>
      </c>
      <c r="F127" s="66" t="s">
        <v>254</v>
      </c>
      <c r="G127" s="66" t="s">
        <v>34</v>
      </c>
      <c r="H127" s="66" t="s">
        <v>42</v>
      </c>
      <c r="I127" s="66" t="s">
        <v>36</v>
      </c>
      <c r="J127" s="74">
        <v>70200000</v>
      </c>
      <c r="K127" s="66" t="s">
        <v>405</v>
      </c>
      <c r="L127" s="66" t="s">
        <v>633</v>
      </c>
      <c r="M127" s="66" t="s">
        <v>634</v>
      </c>
      <c r="N127" s="66" t="s">
        <v>24</v>
      </c>
      <c r="O127" s="66"/>
      <c r="P127" s="66"/>
      <c r="Q127" s="108"/>
    </row>
    <row r="128" spans="2:17" s="3" customFormat="1" ht="17.25" customHeight="1">
      <c r="B128" s="11">
        <v>2026</v>
      </c>
      <c r="C128" s="13">
        <v>6</v>
      </c>
      <c r="D128" s="13" t="s">
        <v>14</v>
      </c>
      <c r="E128" s="11" t="s">
        <v>2507</v>
      </c>
      <c r="F128" s="11" t="s">
        <v>254</v>
      </c>
      <c r="G128" s="11" t="s">
        <v>41</v>
      </c>
      <c r="H128" s="11" t="s">
        <v>35</v>
      </c>
      <c r="I128" s="11" t="s">
        <v>290</v>
      </c>
      <c r="J128" s="87">
        <v>60000000</v>
      </c>
      <c r="K128" s="11" t="s">
        <v>404</v>
      </c>
      <c r="L128" s="11" t="s">
        <v>627</v>
      </c>
      <c r="M128" s="11" t="s">
        <v>1151</v>
      </c>
      <c r="N128" s="13" t="s">
        <v>24</v>
      </c>
      <c r="O128" s="11"/>
      <c r="P128" s="66"/>
      <c r="Q128" s="108"/>
    </row>
    <row r="129" spans="2:17" s="3" customFormat="1" ht="17.25" customHeight="1">
      <c r="B129" s="11">
        <v>2026</v>
      </c>
      <c r="C129" s="28">
        <v>6</v>
      </c>
      <c r="D129" s="28" t="s">
        <v>15</v>
      </c>
      <c r="E129" s="11" t="s">
        <v>2508</v>
      </c>
      <c r="F129" s="66" t="s">
        <v>254</v>
      </c>
      <c r="G129" s="66" t="s">
        <v>41</v>
      </c>
      <c r="H129" s="66" t="s">
        <v>42</v>
      </c>
      <c r="I129" s="66" t="s">
        <v>290</v>
      </c>
      <c r="J129" s="87">
        <v>85000000</v>
      </c>
      <c r="K129" s="66" t="s">
        <v>404</v>
      </c>
      <c r="L129" s="66" t="s">
        <v>627</v>
      </c>
      <c r="M129" s="66" t="s">
        <v>1151</v>
      </c>
      <c r="N129" s="28" t="s">
        <v>24</v>
      </c>
      <c r="O129" s="66"/>
      <c r="P129" s="66"/>
      <c r="Q129" s="108"/>
    </row>
    <row r="130" spans="2:17" s="3" customFormat="1" ht="17.25" customHeight="1">
      <c r="B130" s="11">
        <v>2026</v>
      </c>
      <c r="C130" s="28">
        <v>4</v>
      </c>
      <c r="D130" s="28" t="s">
        <v>15</v>
      </c>
      <c r="E130" s="11" t="s">
        <v>2268</v>
      </c>
      <c r="F130" s="66" t="s">
        <v>254</v>
      </c>
      <c r="G130" s="66" t="s">
        <v>34</v>
      </c>
      <c r="H130" s="66" t="s">
        <v>42</v>
      </c>
      <c r="I130" s="66" t="s">
        <v>36</v>
      </c>
      <c r="J130" s="92">
        <v>324000000</v>
      </c>
      <c r="K130" s="28" t="s">
        <v>2262</v>
      </c>
      <c r="L130" s="66" t="s">
        <v>2269</v>
      </c>
      <c r="M130" s="66" t="s">
        <v>2270</v>
      </c>
      <c r="N130" s="28" t="s">
        <v>24</v>
      </c>
      <c r="O130" s="66"/>
      <c r="P130" s="66"/>
      <c r="Q130" s="108"/>
    </row>
    <row r="131" spans="2:17" s="3" customFormat="1" ht="17.25" customHeight="1">
      <c r="B131" s="11">
        <v>2026</v>
      </c>
      <c r="C131" s="13">
        <v>4</v>
      </c>
      <c r="D131" s="13" t="s">
        <v>14</v>
      </c>
      <c r="E131" s="11" t="s">
        <v>2509</v>
      </c>
      <c r="F131" s="11" t="s">
        <v>254</v>
      </c>
      <c r="G131" s="11" t="s">
        <v>41</v>
      </c>
      <c r="H131" s="11" t="s">
        <v>35</v>
      </c>
      <c r="I131" s="11" t="s">
        <v>36</v>
      </c>
      <c r="J131" s="72">
        <v>363240000</v>
      </c>
      <c r="K131" s="13" t="s">
        <v>2364</v>
      </c>
      <c r="L131" s="11" t="s">
        <v>2510</v>
      </c>
      <c r="M131" s="11" t="s">
        <v>2511</v>
      </c>
      <c r="N131" s="13" t="s">
        <v>24</v>
      </c>
      <c r="O131" s="11"/>
      <c r="P131" s="66"/>
      <c r="Q131" s="108"/>
    </row>
    <row r="132" spans="2:17" s="3" customFormat="1" ht="17.25" customHeight="1">
      <c r="B132" s="11">
        <v>2026</v>
      </c>
      <c r="C132" s="28">
        <v>4</v>
      </c>
      <c r="D132" s="28" t="s">
        <v>2007</v>
      </c>
      <c r="E132" s="66" t="s">
        <v>2554</v>
      </c>
      <c r="F132" s="66" t="s">
        <v>33</v>
      </c>
      <c r="G132" s="66" t="s">
        <v>2427</v>
      </c>
      <c r="H132" s="66" t="s">
        <v>2102</v>
      </c>
      <c r="I132" s="66" t="s">
        <v>2109</v>
      </c>
      <c r="J132" s="240">
        <v>58810000</v>
      </c>
      <c r="K132" s="66" t="s">
        <v>2364</v>
      </c>
      <c r="L132" s="66" t="s">
        <v>2365</v>
      </c>
      <c r="M132" s="66" t="s">
        <v>2366</v>
      </c>
      <c r="N132" s="28" t="s">
        <v>1829</v>
      </c>
      <c r="O132" s="66"/>
      <c r="P132" s="66"/>
      <c r="Q132" s="108"/>
    </row>
    <row r="133" spans="2:17" s="3" customFormat="1" ht="17.25" customHeight="1">
      <c r="B133" s="11">
        <v>2026</v>
      </c>
      <c r="C133" s="28">
        <v>4</v>
      </c>
      <c r="D133" s="28" t="s">
        <v>14</v>
      </c>
      <c r="E133" s="66" t="s">
        <v>2544</v>
      </c>
      <c r="F133" s="66" t="s">
        <v>254</v>
      </c>
      <c r="G133" s="66" t="s">
        <v>41</v>
      </c>
      <c r="H133" s="66" t="s">
        <v>42</v>
      </c>
      <c r="I133" s="66" t="s">
        <v>36</v>
      </c>
      <c r="J133" s="241">
        <v>18100000</v>
      </c>
      <c r="K133" s="66" t="s">
        <v>2537</v>
      </c>
      <c r="L133" s="66" t="s">
        <v>3950</v>
      </c>
      <c r="M133" s="66" t="s">
        <v>3951</v>
      </c>
      <c r="N133" s="28" t="s">
        <v>24</v>
      </c>
      <c r="O133" s="66"/>
      <c r="P133" s="66"/>
      <c r="Q133" s="108"/>
    </row>
    <row r="134" spans="2:17" s="3" customFormat="1" ht="17.25" customHeight="1">
      <c r="B134" s="11">
        <v>2026</v>
      </c>
      <c r="C134" s="28">
        <v>4</v>
      </c>
      <c r="D134" s="28" t="s">
        <v>14</v>
      </c>
      <c r="E134" s="66" t="s">
        <v>2545</v>
      </c>
      <c r="F134" s="66" t="s">
        <v>254</v>
      </c>
      <c r="G134" s="66" t="s">
        <v>41</v>
      </c>
      <c r="H134" s="66" t="s">
        <v>42</v>
      </c>
      <c r="I134" s="66" t="s">
        <v>36</v>
      </c>
      <c r="J134" s="241">
        <v>228950000</v>
      </c>
      <c r="K134" s="66" t="s">
        <v>2537</v>
      </c>
      <c r="L134" s="66" t="s">
        <v>3950</v>
      </c>
      <c r="M134" s="66" t="s">
        <v>3951</v>
      </c>
      <c r="N134" s="28" t="s">
        <v>24</v>
      </c>
      <c r="O134" s="66"/>
      <c r="P134" s="66"/>
      <c r="Q134" s="108"/>
    </row>
    <row r="135" spans="2:17" s="3" customFormat="1" ht="17.25" customHeight="1">
      <c r="B135" s="28">
        <v>2026</v>
      </c>
      <c r="C135" s="28">
        <v>4</v>
      </c>
      <c r="D135" s="28" t="s">
        <v>14</v>
      </c>
      <c r="E135" s="11" t="s">
        <v>2512</v>
      </c>
      <c r="F135" s="28" t="s">
        <v>254</v>
      </c>
      <c r="G135" s="28" t="s">
        <v>41</v>
      </c>
      <c r="H135" s="28" t="s">
        <v>35</v>
      </c>
      <c r="I135" s="28" t="s">
        <v>43</v>
      </c>
      <c r="J135" s="29">
        <v>21000000</v>
      </c>
      <c r="K135" s="28" t="s">
        <v>209</v>
      </c>
      <c r="L135" s="28" t="s">
        <v>473</v>
      </c>
      <c r="M135" s="28" t="s">
        <v>474</v>
      </c>
      <c r="N135" s="28" t="s">
        <v>24</v>
      </c>
      <c r="O135" s="28"/>
      <c r="P135" s="66" t="s">
        <v>63</v>
      </c>
      <c r="Q135" s="108"/>
    </row>
    <row r="136" spans="2:17" s="3" customFormat="1" ht="17.25" customHeight="1">
      <c r="B136" s="28">
        <v>2026</v>
      </c>
      <c r="C136" s="28">
        <v>5</v>
      </c>
      <c r="D136" s="28" t="s">
        <v>14</v>
      </c>
      <c r="E136" s="11" t="s">
        <v>2513</v>
      </c>
      <c r="F136" s="28" t="s">
        <v>254</v>
      </c>
      <c r="G136" s="28" t="s">
        <v>34</v>
      </c>
      <c r="H136" s="28" t="s">
        <v>42</v>
      </c>
      <c r="I136" s="28" t="s">
        <v>43</v>
      </c>
      <c r="J136" s="29">
        <v>50000000</v>
      </c>
      <c r="K136" s="28" t="s">
        <v>209</v>
      </c>
      <c r="L136" s="28" t="s">
        <v>473</v>
      </c>
      <c r="M136" s="28" t="s">
        <v>474</v>
      </c>
      <c r="N136" s="28" t="s">
        <v>24</v>
      </c>
      <c r="O136" s="28"/>
      <c r="P136" s="66" t="s">
        <v>63</v>
      </c>
      <c r="Q136" s="108"/>
    </row>
    <row r="137" spans="2:17" s="3" customFormat="1" ht="17.25" customHeight="1">
      <c r="B137" s="13">
        <v>2026</v>
      </c>
      <c r="C137" s="13">
        <v>4</v>
      </c>
      <c r="D137" s="13" t="s">
        <v>14</v>
      </c>
      <c r="E137" s="11" t="s">
        <v>2514</v>
      </c>
      <c r="F137" s="13" t="s">
        <v>254</v>
      </c>
      <c r="G137" s="13" t="s">
        <v>34</v>
      </c>
      <c r="H137" s="13" t="s">
        <v>42</v>
      </c>
      <c r="I137" s="13" t="s">
        <v>36</v>
      </c>
      <c r="J137" s="62">
        <v>1500000000</v>
      </c>
      <c r="K137" s="13" t="s">
        <v>209</v>
      </c>
      <c r="L137" s="13" t="s">
        <v>473</v>
      </c>
      <c r="M137" s="13" t="s">
        <v>474</v>
      </c>
      <c r="N137" s="13" t="s">
        <v>44</v>
      </c>
      <c r="O137" s="13"/>
      <c r="P137" s="66"/>
      <c r="Q137" s="108"/>
    </row>
    <row r="138" spans="2:17" s="3" customFormat="1" ht="17.25" customHeight="1">
      <c r="B138" s="13">
        <v>2026</v>
      </c>
      <c r="C138" s="13">
        <v>4</v>
      </c>
      <c r="D138" s="13" t="s">
        <v>14</v>
      </c>
      <c r="E138" s="11" t="s">
        <v>2515</v>
      </c>
      <c r="F138" s="13" t="s">
        <v>254</v>
      </c>
      <c r="G138" s="13" t="s">
        <v>34</v>
      </c>
      <c r="H138" s="13" t="s">
        <v>42</v>
      </c>
      <c r="I138" s="13" t="s">
        <v>290</v>
      </c>
      <c r="J138" s="62">
        <v>119618000</v>
      </c>
      <c r="K138" s="13" t="s">
        <v>209</v>
      </c>
      <c r="L138" s="13" t="s">
        <v>1188</v>
      </c>
      <c r="M138" s="13" t="s">
        <v>1189</v>
      </c>
      <c r="N138" s="13" t="s">
        <v>24</v>
      </c>
      <c r="O138" s="13"/>
      <c r="P138" s="66"/>
      <c r="Q138" s="108"/>
    </row>
    <row r="139" spans="2:17" s="3" customFormat="1" ht="17.25" customHeight="1">
      <c r="B139" s="13">
        <v>2026</v>
      </c>
      <c r="C139" s="13">
        <v>4</v>
      </c>
      <c r="D139" s="13" t="s">
        <v>14</v>
      </c>
      <c r="E139" s="11" t="s">
        <v>2516</v>
      </c>
      <c r="F139" s="13" t="s">
        <v>254</v>
      </c>
      <c r="G139" s="13" t="s">
        <v>41</v>
      </c>
      <c r="H139" s="13" t="s">
        <v>35</v>
      </c>
      <c r="I139" s="13" t="s">
        <v>36</v>
      </c>
      <c r="J139" s="62">
        <v>21521120000</v>
      </c>
      <c r="K139" s="13" t="s">
        <v>209</v>
      </c>
      <c r="L139" s="13" t="s">
        <v>831</v>
      </c>
      <c r="M139" s="13" t="s">
        <v>832</v>
      </c>
      <c r="N139" s="13" t="s">
        <v>44</v>
      </c>
      <c r="O139" s="13"/>
      <c r="P139" s="66"/>
      <c r="Q139" s="108"/>
    </row>
    <row r="140" spans="2:17" s="3" customFormat="1" ht="17.25" customHeight="1">
      <c r="B140" s="11">
        <v>2026</v>
      </c>
      <c r="C140" s="28">
        <v>4</v>
      </c>
      <c r="D140" s="28" t="s">
        <v>14</v>
      </c>
      <c r="E140" s="66" t="s">
        <v>2546</v>
      </c>
      <c r="F140" s="66" t="s">
        <v>40</v>
      </c>
      <c r="G140" s="66" t="s">
        <v>34</v>
      </c>
      <c r="H140" s="66" t="s">
        <v>42</v>
      </c>
      <c r="I140" s="66" t="s">
        <v>36</v>
      </c>
      <c r="J140" s="92">
        <v>55000000</v>
      </c>
      <c r="K140" s="66" t="s">
        <v>402</v>
      </c>
      <c r="L140" s="66" t="s">
        <v>2697</v>
      </c>
      <c r="M140" s="66" t="s">
        <v>403</v>
      </c>
      <c r="N140" s="28" t="s">
        <v>24</v>
      </c>
      <c r="O140" s="66"/>
      <c r="P140" s="66"/>
      <c r="Q140" s="108"/>
    </row>
    <row r="141" spans="2:17" s="3" customFormat="1" ht="17.25" customHeight="1">
      <c r="B141" s="11">
        <v>2026</v>
      </c>
      <c r="C141" s="28">
        <v>4</v>
      </c>
      <c r="D141" s="28" t="s">
        <v>14</v>
      </c>
      <c r="E141" s="66" t="s">
        <v>2547</v>
      </c>
      <c r="F141" s="66" t="s">
        <v>40</v>
      </c>
      <c r="G141" s="66" t="s">
        <v>41</v>
      </c>
      <c r="H141" s="66" t="s">
        <v>35</v>
      </c>
      <c r="I141" s="66" t="s">
        <v>43</v>
      </c>
      <c r="J141" s="92">
        <v>6000000</v>
      </c>
      <c r="K141" s="66" t="s">
        <v>402</v>
      </c>
      <c r="L141" s="66" t="s">
        <v>3956</v>
      </c>
      <c r="M141" s="66" t="s">
        <v>403</v>
      </c>
      <c r="N141" s="28" t="s">
        <v>24</v>
      </c>
      <c r="O141" s="66"/>
      <c r="P141" s="66"/>
      <c r="Q141" s="108"/>
    </row>
    <row r="142" spans="2:17" s="3" customFormat="1" ht="17.25" customHeight="1">
      <c r="B142" s="11">
        <v>2026</v>
      </c>
      <c r="C142" s="28">
        <v>4</v>
      </c>
      <c r="D142" s="28" t="s">
        <v>14</v>
      </c>
      <c r="E142" s="66" t="s">
        <v>2548</v>
      </c>
      <c r="F142" s="66" t="s">
        <v>254</v>
      </c>
      <c r="G142" s="66" t="s">
        <v>34</v>
      </c>
      <c r="H142" s="66" t="s">
        <v>42</v>
      </c>
      <c r="I142" s="66" t="s">
        <v>43</v>
      </c>
      <c r="J142" s="92">
        <v>22000000</v>
      </c>
      <c r="K142" s="66" t="s">
        <v>402</v>
      </c>
      <c r="L142" s="66" t="s">
        <v>3957</v>
      </c>
      <c r="M142" s="66" t="s">
        <v>3958</v>
      </c>
      <c r="N142" s="28" t="s">
        <v>24</v>
      </c>
      <c r="O142" s="66"/>
      <c r="P142" s="66"/>
      <c r="Q142" s="108"/>
    </row>
    <row r="143" spans="2:17" s="3" customFormat="1" ht="17.25" customHeight="1">
      <c r="B143" s="11">
        <v>2026</v>
      </c>
      <c r="C143" s="13">
        <v>4</v>
      </c>
      <c r="D143" s="13" t="s">
        <v>14</v>
      </c>
      <c r="E143" s="11" t="s">
        <v>2517</v>
      </c>
      <c r="F143" s="11" t="s">
        <v>254</v>
      </c>
      <c r="G143" s="11" t="s">
        <v>34</v>
      </c>
      <c r="H143" s="11" t="s">
        <v>42</v>
      </c>
      <c r="I143" s="11" t="s">
        <v>43</v>
      </c>
      <c r="J143" s="72">
        <v>50000000</v>
      </c>
      <c r="K143" s="11" t="s">
        <v>1096</v>
      </c>
      <c r="L143" s="11" t="s">
        <v>2303</v>
      </c>
      <c r="M143" s="11" t="s">
        <v>2304</v>
      </c>
      <c r="N143" s="13" t="s">
        <v>24</v>
      </c>
      <c r="O143" s="11"/>
      <c r="P143" s="66" t="s">
        <v>63</v>
      </c>
      <c r="Q143" s="108"/>
    </row>
    <row r="144" spans="2:17" s="3" customFormat="1" ht="17.25" customHeight="1">
      <c r="B144" s="11">
        <v>2026</v>
      </c>
      <c r="C144" s="28">
        <v>4</v>
      </c>
      <c r="D144" s="28" t="s">
        <v>14</v>
      </c>
      <c r="E144" s="66" t="s">
        <v>2553</v>
      </c>
      <c r="F144" s="66" t="s">
        <v>254</v>
      </c>
      <c r="G144" s="66" t="s">
        <v>41</v>
      </c>
      <c r="H144" s="66" t="s">
        <v>35</v>
      </c>
      <c r="I144" s="66" t="s">
        <v>36</v>
      </c>
      <c r="J144" s="74">
        <v>90000000</v>
      </c>
      <c r="K144" s="66" t="s">
        <v>1096</v>
      </c>
      <c r="L144" s="66" t="s">
        <v>2291</v>
      </c>
      <c r="M144" s="66" t="s">
        <v>2301</v>
      </c>
      <c r="N144" s="13" t="s">
        <v>24</v>
      </c>
      <c r="O144" s="66"/>
      <c r="P144" s="66"/>
      <c r="Q144" s="108"/>
    </row>
    <row r="145" spans="2:17" s="3" customFormat="1" ht="17.25" customHeight="1">
      <c r="B145" s="11">
        <v>2026</v>
      </c>
      <c r="C145" s="13">
        <v>5</v>
      </c>
      <c r="D145" s="13" t="s">
        <v>14</v>
      </c>
      <c r="E145" s="11" t="s">
        <v>2518</v>
      </c>
      <c r="F145" s="11" t="s">
        <v>33</v>
      </c>
      <c r="G145" s="11" t="s">
        <v>41</v>
      </c>
      <c r="H145" s="11" t="s">
        <v>35</v>
      </c>
      <c r="I145" s="11" t="s">
        <v>36</v>
      </c>
      <c r="J145" s="72">
        <v>80000000</v>
      </c>
      <c r="K145" s="11" t="s">
        <v>2306</v>
      </c>
      <c r="L145" s="11" t="s">
        <v>2519</v>
      </c>
      <c r="M145" s="11" t="s">
        <v>2520</v>
      </c>
      <c r="N145" s="13" t="s">
        <v>24</v>
      </c>
      <c r="O145" s="11"/>
      <c r="P145" s="66"/>
      <c r="Q145" s="108"/>
    </row>
    <row r="146" spans="2:17" s="3" customFormat="1" ht="17.25" customHeight="1">
      <c r="B146" s="28">
        <v>2026</v>
      </c>
      <c r="C146" s="28">
        <v>5</v>
      </c>
      <c r="D146" s="28" t="s">
        <v>14</v>
      </c>
      <c r="E146" s="11" t="s">
        <v>2543</v>
      </c>
      <c r="F146" s="28" t="s">
        <v>254</v>
      </c>
      <c r="G146" s="28" t="s">
        <v>34</v>
      </c>
      <c r="H146" s="28" t="s">
        <v>42</v>
      </c>
      <c r="I146" s="28" t="s">
        <v>36</v>
      </c>
      <c r="J146" s="29">
        <v>150000000</v>
      </c>
      <c r="K146" s="11" t="s">
        <v>2306</v>
      </c>
      <c r="L146" s="28" t="s">
        <v>324</v>
      </c>
      <c r="M146" s="28" t="s">
        <v>640</v>
      </c>
      <c r="N146" s="28" t="s">
        <v>24</v>
      </c>
      <c r="O146" s="66"/>
      <c r="P146" s="66"/>
      <c r="Q146" s="108"/>
    </row>
    <row r="147" spans="2:17" s="3" customFormat="1" ht="17.25" customHeight="1">
      <c r="B147" s="11">
        <v>2026</v>
      </c>
      <c r="C147" s="13">
        <v>5</v>
      </c>
      <c r="D147" s="13" t="s">
        <v>14</v>
      </c>
      <c r="E147" s="11" t="s">
        <v>2521</v>
      </c>
      <c r="F147" s="11" t="s">
        <v>33</v>
      </c>
      <c r="G147" s="11" t="s">
        <v>34</v>
      </c>
      <c r="H147" s="11" t="s">
        <v>42</v>
      </c>
      <c r="I147" s="11" t="s">
        <v>36</v>
      </c>
      <c r="J147" s="72">
        <v>368540000</v>
      </c>
      <c r="K147" s="11" t="s">
        <v>210</v>
      </c>
      <c r="L147" s="11" t="s">
        <v>2307</v>
      </c>
      <c r="M147" s="11" t="s">
        <v>2308</v>
      </c>
      <c r="N147" s="13" t="s">
        <v>24</v>
      </c>
      <c r="O147" s="11"/>
      <c r="P147" s="66"/>
      <c r="Q147" s="108"/>
    </row>
    <row r="148" spans="2:17" s="3" customFormat="1" ht="17.25" customHeight="1">
      <c r="B148" s="11">
        <v>2026</v>
      </c>
      <c r="C148" s="28">
        <v>5</v>
      </c>
      <c r="D148" s="28" t="s">
        <v>14</v>
      </c>
      <c r="E148" s="11" t="s">
        <v>2522</v>
      </c>
      <c r="F148" s="66" t="s">
        <v>33</v>
      </c>
      <c r="G148" s="66" t="s">
        <v>34</v>
      </c>
      <c r="H148" s="66" t="s">
        <v>42</v>
      </c>
      <c r="I148" s="66" t="s">
        <v>43</v>
      </c>
      <c r="J148" s="92">
        <v>14454000</v>
      </c>
      <c r="K148" s="11" t="s">
        <v>210</v>
      </c>
      <c r="L148" s="66" t="s">
        <v>2310</v>
      </c>
      <c r="M148" s="66" t="s">
        <v>2311</v>
      </c>
      <c r="N148" s="28" t="s">
        <v>24</v>
      </c>
      <c r="O148" s="66"/>
      <c r="P148" s="66" t="s">
        <v>63</v>
      </c>
      <c r="Q148" s="108"/>
    </row>
    <row r="149" spans="2:17" s="3" customFormat="1" ht="17.25" customHeight="1">
      <c r="B149" s="11">
        <v>2026</v>
      </c>
      <c r="C149" s="28">
        <v>6</v>
      </c>
      <c r="D149" s="28" t="s">
        <v>14</v>
      </c>
      <c r="E149" s="11" t="s">
        <v>2523</v>
      </c>
      <c r="F149" s="66" t="s">
        <v>33</v>
      </c>
      <c r="G149" s="66" t="s">
        <v>34</v>
      </c>
      <c r="H149" s="66" t="s">
        <v>42</v>
      </c>
      <c r="I149" s="66" t="s">
        <v>43</v>
      </c>
      <c r="J149" s="92">
        <v>19748000</v>
      </c>
      <c r="K149" s="11" t="s">
        <v>210</v>
      </c>
      <c r="L149" s="66" t="s">
        <v>2310</v>
      </c>
      <c r="M149" s="66" t="s">
        <v>2311</v>
      </c>
      <c r="N149" s="28" t="s">
        <v>24</v>
      </c>
      <c r="O149" s="66"/>
      <c r="P149" s="66" t="s">
        <v>63</v>
      </c>
      <c r="Q149" s="108"/>
    </row>
    <row r="150" spans="2:17" s="3" customFormat="1" ht="17.25" customHeight="1">
      <c r="B150" s="11">
        <v>2026</v>
      </c>
      <c r="C150" s="28">
        <v>4</v>
      </c>
      <c r="D150" s="28" t="s">
        <v>14</v>
      </c>
      <c r="E150" s="66" t="s">
        <v>2549</v>
      </c>
      <c r="F150" s="66" t="s">
        <v>33</v>
      </c>
      <c r="G150" s="66" t="s">
        <v>34</v>
      </c>
      <c r="H150" s="66" t="s">
        <v>42</v>
      </c>
      <c r="I150" s="66" t="s">
        <v>43</v>
      </c>
      <c r="J150" s="92">
        <v>25383000</v>
      </c>
      <c r="K150" s="66" t="s">
        <v>2306</v>
      </c>
      <c r="L150" s="66" t="s">
        <v>2401</v>
      </c>
      <c r="M150" s="66" t="s">
        <v>2402</v>
      </c>
      <c r="N150" s="28" t="s">
        <v>24</v>
      </c>
      <c r="O150" s="66"/>
      <c r="P150" s="66"/>
      <c r="Q150" s="108"/>
    </row>
    <row r="151" spans="2:17" s="3" customFormat="1" ht="17.25" customHeight="1">
      <c r="B151" s="11">
        <v>2026</v>
      </c>
      <c r="C151" s="28">
        <v>4</v>
      </c>
      <c r="D151" s="28" t="s">
        <v>14</v>
      </c>
      <c r="E151" s="66" t="s">
        <v>2552</v>
      </c>
      <c r="F151" s="66" t="s">
        <v>33</v>
      </c>
      <c r="G151" s="66" t="s">
        <v>34</v>
      </c>
      <c r="H151" s="66" t="s">
        <v>42</v>
      </c>
      <c r="I151" s="66" t="s">
        <v>43</v>
      </c>
      <c r="J151" s="92">
        <v>7959000</v>
      </c>
      <c r="K151" s="66" t="s">
        <v>2306</v>
      </c>
      <c r="L151" s="66" t="s">
        <v>2401</v>
      </c>
      <c r="M151" s="66" t="s">
        <v>2402</v>
      </c>
      <c r="N151" s="28" t="s">
        <v>24</v>
      </c>
      <c r="O151" s="66"/>
      <c r="P151" s="66"/>
      <c r="Q151" s="108"/>
    </row>
    <row r="152" spans="2:17" s="3" customFormat="1" ht="17.25" customHeight="1">
      <c r="B152" s="11">
        <v>2026</v>
      </c>
      <c r="C152" s="13">
        <v>4</v>
      </c>
      <c r="D152" s="13" t="s">
        <v>14</v>
      </c>
      <c r="E152" s="11" t="s">
        <v>2524</v>
      </c>
      <c r="F152" s="32" t="s">
        <v>254</v>
      </c>
      <c r="G152" s="32" t="s">
        <v>34</v>
      </c>
      <c r="H152" s="32" t="s">
        <v>42</v>
      </c>
      <c r="I152" s="32" t="s">
        <v>36</v>
      </c>
      <c r="J152" s="87">
        <v>52700000</v>
      </c>
      <c r="K152" s="32" t="s">
        <v>2317</v>
      </c>
      <c r="L152" s="32" t="s">
        <v>2318</v>
      </c>
      <c r="M152" s="32" t="s">
        <v>2319</v>
      </c>
      <c r="N152" s="32" t="s">
        <v>24</v>
      </c>
      <c r="O152" s="32"/>
      <c r="P152" s="66"/>
      <c r="Q152" s="108"/>
    </row>
    <row r="153" spans="2:17" s="3" customFormat="1" ht="17.25" customHeight="1">
      <c r="B153" s="11">
        <v>2026</v>
      </c>
      <c r="C153" s="28">
        <v>5</v>
      </c>
      <c r="D153" s="13" t="s">
        <v>14</v>
      </c>
      <c r="E153" s="11" t="s">
        <v>2525</v>
      </c>
      <c r="F153" s="32" t="s">
        <v>254</v>
      </c>
      <c r="G153" s="32" t="s">
        <v>34</v>
      </c>
      <c r="H153" s="32" t="s">
        <v>42</v>
      </c>
      <c r="I153" s="32" t="s">
        <v>36</v>
      </c>
      <c r="J153" s="92">
        <v>82410000</v>
      </c>
      <c r="K153" s="32" t="s">
        <v>2317</v>
      </c>
      <c r="L153" s="66" t="s">
        <v>2526</v>
      </c>
      <c r="M153" s="66" t="s">
        <v>2527</v>
      </c>
      <c r="N153" s="32" t="s">
        <v>24</v>
      </c>
      <c r="O153" s="66"/>
      <c r="P153" s="66"/>
      <c r="Q153" s="14"/>
    </row>
    <row r="154" spans="2:17" s="3" customFormat="1" ht="17.25" customHeight="1">
      <c r="B154" s="11">
        <v>2026</v>
      </c>
      <c r="C154" s="28">
        <v>5</v>
      </c>
      <c r="D154" s="13" t="s">
        <v>14</v>
      </c>
      <c r="E154" s="11" t="s">
        <v>2528</v>
      </c>
      <c r="F154" s="32" t="s">
        <v>254</v>
      </c>
      <c r="G154" s="32" t="s">
        <v>34</v>
      </c>
      <c r="H154" s="32" t="s">
        <v>42</v>
      </c>
      <c r="I154" s="32" t="s">
        <v>36</v>
      </c>
      <c r="J154" s="92">
        <v>36432000</v>
      </c>
      <c r="K154" s="32" t="s">
        <v>2317</v>
      </c>
      <c r="L154" s="66" t="s">
        <v>2318</v>
      </c>
      <c r="M154" s="32" t="s">
        <v>2319</v>
      </c>
      <c r="N154" s="32" t="s">
        <v>24</v>
      </c>
      <c r="O154" s="66"/>
      <c r="P154" s="66"/>
      <c r="Q154" s="14"/>
    </row>
    <row r="155" spans="2:17" ht="17.25" customHeight="1">
      <c r="B155" s="11">
        <v>2026</v>
      </c>
      <c r="C155" s="28">
        <v>4</v>
      </c>
      <c r="D155" s="13" t="s">
        <v>14</v>
      </c>
      <c r="E155" s="66" t="s">
        <v>2550</v>
      </c>
      <c r="F155" s="32" t="s">
        <v>254</v>
      </c>
      <c r="G155" s="32" t="s">
        <v>34</v>
      </c>
      <c r="H155" s="32" t="s">
        <v>42</v>
      </c>
      <c r="I155" s="32" t="s">
        <v>2422</v>
      </c>
      <c r="J155" s="92">
        <v>102184000</v>
      </c>
      <c r="K155" s="66" t="s">
        <v>2534</v>
      </c>
      <c r="L155" s="13" t="s">
        <v>1190</v>
      </c>
      <c r="M155" s="13" t="s">
        <v>638</v>
      </c>
      <c r="N155" s="28" t="s">
        <v>1829</v>
      </c>
      <c r="O155" s="66"/>
      <c r="P155" s="66" t="s">
        <v>2323</v>
      </c>
      <c r="Q155" s="186"/>
    </row>
    <row r="156" spans="2:17" ht="17.25" customHeight="1">
      <c r="B156" s="11">
        <v>2026</v>
      </c>
      <c r="C156" s="28">
        <v>4</v>
      </c>
      <c r="D156" s="13" t="s">
        <v>14</v>
      </c>
      <c r="E156" s="66" t="s">
        <v>2551</v>
      </c>
      <c r="F156" s="32" t="s">
        <v>254</v>
      </c>
      <c r="G156" s="32" t="s">
        <v>34</v>
      </c>
      <c r="H156" s="32" t="s">
        <v>42</v>
      </c>
      <c r="I156" s="32" t="s">
        <v>2422</v>
      </c>
      <c r="J156" s="92">
        <v>21888000</v>
      </c>
      <c r="K156" s="66" t="s">
        <v>2317</v>
      </c>
      <c r="L156" s="66" t="s">
        <v>3959</v>
      </c>
      <c r="M156" s="66" t="s">
        <v>3960</v>
      </c>
      <c r="N156" s="28" t="s">
        <v>1829</v>
      </c>
      <c r="O156" s="66"/>
      <c r="P156" s="66" t="s">
        <v>2323</v>
      </c>
      <c r="Q156" s="186"/>
    </row>
    <row r="157" spans="2:17" s="3" customFormat="1" ht="17.25" customHeight="1">
      <c r="B157" s="11">
        <v>2026</v>
      </c>
      <c r="C157" s="13">
        <v>6</v>
      </c>
      <c r="D157" s="13" t="s">
        <v>14</v>
      </c>
      <c r="E157" s="11" t="s">
        <v>2828</v>
      </c>
      <c r="F157" s="11" t="s">
        <v>33</v>
      </c>
      <c r="G157" s="11" t="s">
        <v>41</v>
      </c>
      <c r="H157" s="11" t="s">
        <v>42</v>
      </c>
      <c r="I157" s="11" t="s">
        <v>36</v>
      </c>
      <c r="J157" s="72">
        <v>40000000</v>
      </c>
      <c r="K157" s="13" t="s">
        <v>2557</v>
      </c>
      <c r="L157" s="11" t="s">
        <v>2829</v>
      </c>
      <c r="M157" s="11" t="s">
        <v>2830</v>
      </c>
      <c r="N157" s="13" t="s">
        <v>24</v>
      </c>
      <c r="O157" s="11"/>
      <c r="P157" s="66" t="s">
        <v>79</v>
      </c>
      <c r="Q157" s="14"/>
    </row>
    <row r="158" spans="2:17" s="3" customFormat="1" ht="17.25" customHeight="1">
      <c r="B158" s="11">
        <v>2026</v>
      </c>
      <c r="C158" s="13">
        <v>4</v>
      </c>
      <c r="D158" s="13" t="s">
        <v>14</v>
      </c>
      <c r="E158" s="11" t="s">
        <v>2831</v>
      </c>
      <c r="F158" s="11" t="s">
        <v>33</v>
      </c>
      <c r="G158" s="11" t="s">
        <v>41</v>
      </c>
      <c r="H158" s="11" t="s">
        <v>35</v>
      </c>
      <c r="I158" s="11" t="s">
        <v>43</v>
      </c>
      <c r="J158" s="72">
        <v>53637000</v>
      </c>
      <c r="K158" s="13" t="s">
        <v>2565</v>
      </c>
      <c r="L158" s="11" t="s">
        <v>2566</v>
      </c>
      <c r="M158" s="11" t="s">
        <v>2567</v>
      </c>
      <c r="N158" s="28" t="s">
        <v>24</v>
      </c>
      <c r="O158" s="11"/>
      <c r="P158" s="11" t="s">
        <v>79</v>
      </c>
      <c r="Q158" s="14"/>
    </row>
    <row r="159" spans="2:17" s="3" customFormat="1" ht="17.25" customHeight="1">
      <c r="B159" s="11">
        <v>2026</v>
      </c>
      <c r="C159" s="28">
        <v>4</v>
      </c>
      <c r="D159" s="28" t="s">
        <v>15</v>
      </c>
      <c r="E159" s="66" t="s">
        <v>2832</v>
      </c>
      <c r="F159" s="66" t="s">
        <v>33</v>
      </c>
      <c r="G159" s="66" t="s">
        <v>2833</v>
      </c>
      <c r="H159" s="66" t="s">
        <v>42</v>
      </c>
      <c r="I159" s="66" t="s">
        <v>43</v>
      </c>
      <c r="J159" s="74">
        <v>15312000</v>
      </c>
      <c r="K159" s="66" t="s">
        <v>2580</v>
      </c>
      <c r="L159" s="66" t="s">
        <v>2584</v>
      </c>
      <c r="M159" s="66" t="s">
        <v>2585</v>
      </c>
      <c r="N159" s="28" t="s">
        <v>1829</v>
      </c>
      <c r="O159" s="66"/>
      <c r="P159" s="11" t="s">
        <v>79</v>
      </c>
      <c r="Q159" s="14"/>
    </row>
    <row r="160" spans="2:17" s="3" customFormat="1" ht="17.25" customHeight="1">
      <c r="B160" s="11">
        <v>2026</v>
      </c>
      <c r="C160" s="13">
        <v>5</v>
      </c>
      <c r="D160" s="13" t="s">
        <v>14</v>
      </c>
      <c r="E160" s="11" t="s">
        <v>2834</v>
      </c>
      <c r="F160" s="11" t="s">
        <v>33</v>
      </c>
      <c r="G160" s="11" t="s">
        <v>34</v>
      </c>
      <c r="H160" s="11" t="s">
        <v>42</v>
      </c>
      <c r="I160" s="11" t="s">
        <v>36</v>
      </c>
      <c r="J160" s="72">
        <v>90000000</v>
      </c>
      <c r="K160" s="11" t="s">
        <v>2580</v>
      </c>
      <c r="L160" s="11" t="s">
        <v>2584</v>
      </c>
      <c r="M160" s="11" t="s">
        <v>2585</v>
      </c>
      <c r="N160" s="13" t="s">
        <v>24</v>
      </c>
      <c r="O160" s="11"/>
      <c r="P160" s="66" t="s">
        <v>79</v>
      </c>
      <c r="Q160" s="14"/>
    </row>
    <row r="161" spans="2:17" s="3" customFormat="1" ht="17.25" customHeight="1">
      <c r="B161" s="32">
        <v>2026</v>
      </c>
      <c r="C161" s="28">
        <v>4</v>
      </c>
      <c r="D161" s="28" t="s">
        <v>14</v>
      </c>
      <c r="E161" s="66" t="s">
        <v>2835</v>
      </c>
      <c r="F161" s="161" t="s">
        <v>33</v>
      </c>
      <c r="G161" s="161" t="s">
        <v>41</v>
      </c>
      <c r="H161" s="66" t="s">
        <v>35</v>
      </c>
      <c r="I161" s="28" t="s">
        <v>43</v>
      </c>
      <c r="J161" s="135">
        <v>20000000</v>
      </c>
      <c r="K161" s="28" t="s">
        <v>218</v>
      </c>
      <c r="L161" s="161" t="s">
        <v>2586</v>
      </c>
      <c r="M161" s="161" t="s">
        <v>2587</v>
      </c>
      <c r="N161" s="161" t="s">
        <v>1829</v>
      </c>
      <c r="O161" s="161"/>
      <c r="P161" s="28" t="s">
        <v>79</v>
      </c>
      <c r="Q161" s="14"/>
    </row>
    <row r="162" spans="2:17" s="3" customFormat="1" ht="17.25" customHeight="1">
      <c r="B162" s="32">
        <v>2026</v>
      </c>
      <c r="C162" s="28">
        <v>4</v>
      </c>
      <c r="D162" s="28" t="s">
        <v>14</v>
      </c>
      <c r="E162" s="66" t="s">
        <v>2836</v>
      </c>
      <c r="F162" s="161" t="s">
        <v>33</v>
      </c>
      <c r="G162" s="161" t="s">
        <v>41</v>
      </c>
      <c r="H162" s="66" t="s">
        <v>35</v>
      </c>
      <c r="I162" s="28" t="s">
        <v>43</v>
      </c>
      <c r="J162" s="135">
        <v>20000000</v>
      </c>
      <c r="K162" s="28" t="s">
        <v>218</v>
      </c>
      <c r="L162" s="161" t="s">
        <v>2586</v>
      </c>
      <c r="M162" s="161" t="s">
        <v>2587</v>
      </c>
      <c r="N162" s="161" t="s">
        <v>1829</v>
      </c>
      <c r="O162" s="161"/>
      <c r="P162" s="28" t="s">
        <v>79</v>
      </c>
      <c r="Q162" s="14"/>
    </row>
    <row r="163" spans="2:17" s="3" customFormat="1" ht="17.25" customHeight="1">
      <c r="B163" s="32">
        <v>2026</v>
      </c>
      <c r="C163" s="28">
        <v>5</v>
      </c>
      <c r="D163" s="28" t="s">
        <v>14</v>
      </c>
      <c r="E163" s="28" t="s">
        <v>1627</v>
      </c>
      <c r="F163" s="28" t="s">
        <v>254</v>
      </c>
      <c r="G163" s="28" t="s">
        <v>34</v>
      </c>
      <c r="H163" s="28" t="s">
        <v>42</v>
      </c>
      <c r="I163" s="28" t="s">
        <v>43</v>
      </c>
      <c r="J163" s="29">
        <v>50000000</v>
      </c>
      <c r="K163" s="28" t="s">
        <v>218</v>
      </c>
      <c r="L163" s="28" t="s">
        <v>2590</v>
      </c>
      <c r="M163" s="28" t="s">
        <v>2591</v>
      </c>
      <c r="N163" s="28" t="s">
        <v>24</v>
      </c>
      <c r="O163" s="28"/>
      <c r="P163" s="28" t="s">
        <v>79</v>
      </c>
      <c r="Q163" s="14"/>
    </row>
    <row r="164" spans="2:17" s="3" customFormat="1" ht="17.25" customHeight="1">
      <c r="B164" s="11">
        <v>2026</v>
      </c>
      <c r="C164" s="13">
        <v>6</v>
      </c>
      <c r="D164" s="13" t="s">
        <v>14</v>
      </c>
      <c r="E164" s="11" t="s">
        <v>2837</v>
      </c>
      <c r="F164" s="11" t="s">
        <v>33</v>
      </c>
      <c r="G164" s="11" t="s">
        <v>41</v>
      </c>
      <c r="H164" s="11" t="s">
        <v>42</v>
      </c>
      <c r="I164" s="11" t="s">
        <v>43</v>
      </c>
      <c r="J164" s="72">
        <v>50000000</v>
      </c>
      <c r="K164" s="11" t="s">
        <v>2680</v>
      </c>
      <c r="L164" s="11" t="s">
        <v>2681</v>
      </c>
      <c r="M164" s="11" t="s">
        <v>2682</v>
      </c>
      <c r="N164" s="13" t="s">
        <v>24</v>
      </c>
      <c r="O164" s="11"/>
      <c r="P164" s="11" t="s">
        <v>63</v>
      </c>
      <c r="Q164" s="14"/>
    </row>
    <row r="165" spans="2:17" s="3" customFormat="1" ht="17.25" customHeight="1">
      <c r="B165" s="11">
        <v>2026</v>
      </c>
      <c r="C165" s="13">
        <v>4</v>
      </c>
      <c r="D165" s="13" t="s">
        <v>14</v>
      </c>
      <c r="E165" s="11" t="s">
        <v>2838</v>
      </c>
      <c r="F165" s="11" t="s">
        <v>33</v>
      </c>
      <c r="G165" s="11" t="s">
        <v>41</v>
      </c>
      <c r="H165" s="11" t="s">
        <v>42</v>
      </c>
      <c r="I165" s="11" t="s">
        <v>36</v>
      </c>
      <c r="J165" s="72">
        <v>114000000</v>
      </c>
      <c r="K165" s="11" t="s">
        <v>1106</v>
      </c>
      <c r="L165" s="11" t="s">
        <v>2597</v>
      </c>
      <c r="M165" s="11" t="s">
        <v>2839</v>
      </c>
      <c r="N165" s="13" t="s">
        <v>24</v>
      </c>
      <c r="O165" s="11"/>
      <c r="P165" s="11"/>
      <c r="Q165" s="14"/>
    </row>
    <row r="166" spans="2:17" s="3" customFormat="1" ht="17.25" customHeight="1">
      <c r="B166" s="11">
        <v>2026</v>
      </c>
      <c r="C166" s="28">
        <v>4</v>
      </c>
      <c r="D166" s="13" t="s">
        <v>14</v>
      </c>
      <c r="E166" s="11" t="s">
        <v>2840</v>
      </c>
      <c r="F166" s="66" t="s">
        <v>254</v>
      </c>
      <c r="G166" s="66" t="s">
        <v>41</v>
      </c>
      <c r="H166" s="66" t="s">
        <v>42</v>
      </c>
      <c r="I166" s="66" t="s">
        <v>36</v>
      </c>
      <c r="J166" s="74">
        <v>126000000</v>
      </c>
      <c r="K166" s="11" t="s">
        <v>1106</v>
      </c>
      <c r="L166" s="66" t="s">
        <v>2841</v>
      </c>
      <c r="M166" s="11" t="s">
        <v>2842</v>
      </c>
      <c r="N166" s="28" t="s">
        <v>24</v>
      </c>
      <c r="O166" s="66"/>
      <c r="P166" s="66"/>
      <c r="Q166" s="14"/>
    </row>
    <row r="167" spans="2:17" s="3" customFormat="1" ht="17.25" customHeight="1">
      <c r="B167" s="11">
        <v>2026</v>
      </c>
      <c r="C167" s="13">
        <v>4</v>
      </c>
      <c r="D167" s="13" t="s">
        <v>14</v>
      </c>
      <c r="E167" s="11" t="s">
        <v>2843</v>
      </c>
      <c r="F167" s="11" t="s">
        <v>254</v>
      </c>
      <c r="G167" s="11" t="s">
        <v>34</v>
      </c>
      <c r="H167" s="11" t="s">
        <v>42</v>
      </c>
      <c r="I167" s="11" t="s">
        <v>43</v>
      </c>
      <c r="J167" s="72">
        <v>13000000</v>
      </c>
      <c r="K167" s="11" t="s">
        <v>2691</v>
      </c>
      <c r="L167" s="11" t="s">
        <v>2692</v>
      </c>
      <c r="M167" s="11" t="s">
        <v>2693</v>
      </c>
      <c r="N167" s="13" t="s">
        <v>24</v>
      </c>
      <c r="O167" s="11"/>
      <c r="P167" s="11" t="s">
        <v>63</v>
      </c>
      <c r="Q167" s="14"/>
    </row>
    <row r="168" spans="2:17" s="3" customFormat="1" ht="17.25" customHeight="1">
      <c r="B168" s="11">
        <v>2026</v>
      </c>
      <c r="C168" s="13">
        <v>4</v>
      </c>
      <c r="D168" s="13" t="s">
        <v>14</v>
      </c>
      <c r="E168" s="11" t="s">
        <v>2844</v>
      </c>
      <c r="F168" s="11" t="s">
        <v>33</v>
      </c>
      <c r="G168" s="11" t="s">
        <v>41</v>
      </c>
      <c r="H168" s="11" t="s">
        <v>35</v>
      </c>
      <c r="I168" s="11" t="s">
        <v>36</v>
      </c>
      <c r="J168" s="72">
        <v>90496000</v>
      </c>
      <c r="K168" s="11" t="s">
        <v>2600</v>
      </c>
      <c r="L168" s="11" t="s">
        <v>2845</v>
      </c>
      <c r="M168" s="11" t="s">
        <v>2846</v>
      </c>
      <c r="N168" s="13" t="s">
        <v>1829</v>
      </c>
      <c r="O168" s="11"/>
      <c r="P168" s="66" t="s">
        <v>79</v>
      </c>
      <c r="Q168" s="14"/>
    </row>
    <row r="169" spans="2:17" s="3" customFormat="1" ht="17.25" customHeight="1">
      <c r="B169" s="11">
        <v>2026</v>
      </c>
      <c r="C169" s="28">
        <v>4</v>
      </c>
      <c r="D169" s="28" t="s">
        <v>15</v>
      </c>
      <c r="E169" s="66" t="s">
        <v>2847</v>
      </c>
      <c r="F169" s="66" t="s">
        <v>254</v>
      </c>
      <c r="G169" s="66" t="s">
        <v>41</v>
      </c>
      <c r="H169" s="66" t="s">
        <v>35</v>
      </c>
      <c r="I169" s="66" t="s">
        <v>36</v>
      </c>
      <c r="J169" s="74">
        <v>13550000</v>
      </c>
      <c r="K169" s="11" t="s">
        <v>2600</v>
      </c>
      <c r="L169" s="66" t="s">
        <v>2848</v>
      </c>
      <c r="M169" s="66" t="s">
        <v>2849</v>
      </c>
      <c r="N169" s="13" t="s">
        <v>1829</v>
      </c>
      <c r="O169" s="66"/>
      <c r="P169" s="66" t="s">
        <v>79</v>
      </c>
      <c r="Q169" s="14"/>
    </row>
    <row r="170" spans="2:17" s="3" customFormat="1" ht="17.25" customHeight="1">
      <c r="B170" s="11">
        <v>2026</v>
      </c>
      <c r="C170" s="13">
        <v>5</v>
      </c>
      <c r="D170" s="13" t="s">
        <v>14</v>
      </c>
      <c r="E170" s="11" t="s">
        <v>2850</v>
      </c>
      <c r="F170" s="11" t="s">
        <v>33</v>
      </c>
      <c r="G170" s="11" t="s">
        <v>34</v>
      </c>
      <c r="H170" s="11" t="s">
        <v>42</v>
      </c>
      <c r="I170" s="11" t="s">
        <v>36</v>
      </c>
      <c r="J170" s="72">
        <v>424800000</v>
      </c>
      <c r="K170" s="11" t="s">
        <v>2619</v>
      </c>
      <c r="L170" s="11" t="s">
        <v>2851</v>
      </c>
      <c r="M170" s="11" t="s">
        <v>2852</v>
      </c>
      <c r="N170" s="13" t="s">
        <v>24</v>
      </c>
      <c r="O170" s="11"/>
      <c r="P170" s="11"/>
      <c r="Q170" s="14"/>
    </row>
    <row r="171" spans="2:17" s="3" customFormat="1" ht="17.25" customHeight="1">
      <c r="B171" s="11">
        <v>2026</v>
      </c>
      <c r="C171" s="13">
        <v>4</v>
      </c>
      <c r="D171" s="13" t="s">
        <v>14</v>
      </c>
      <c r="E171" s="11" t="s">
        <v>2853</v>
      </c>
      <c r="F171" s="11" t="s">
        <v>254</v>
      </c>
      <c r="G171" s="11" t="s">
        <v>41</v>
      </c>
      <c r="H171" s="11" t="s">
        <v>35</v>
      </c>
      <c r="I171" s="11" t="s">
        <v>43</v>
      </c>
      <c r="J171" s="131">
        <v>152360000</v>
      </c>
      <c r="K171" s="11" t="s">
        <v>2619</v>
      </c>
      <c r="L171" s="11" t="s">
        <v>2854</v>
      </c>
      <c r="M171" s="11" t="s">
        <v>2855</v>
      </c>
      <c r="N171" s="13" t="s">
        <v>24</v>
      </c>
      <c r="O171" s="11"/>
      <c r="P171" s="66" t="s">
        <v>2425</v>
      </c>
      <c r="Q171" s="14"/>
    </row>
    <row r="172" spans="2:17" s="3" customFormat="1" ht="17.25" customHeight="1">
      <c r="B172" s="11">
        <v>2026</v>
      </c>
      <c r="C172" s="28">
        <v>4</v>
      </c>
      <c r="D172" s="28" t="s">
        <v>14</v>
      </c>
      <c r="E172" s="66" t="s">
        <v>2856</v>
      </c>
      <c r="F172" s="66" t="s">
        <v>254</v>
      </c>
      <c r="G172" s="66" t="s">
        <v>41</v>
      </c>
      <c r="H172" s="66" t="s">
        <v>35</v>
      </c>
      <c r="I172" s="66" t="s">
        <v>43</v>
      </c>
      <c r="J172" s="247">
        <v>119500000</v>
      </c>
      <c r="K172" s="11" t="s">
        <v>2619</v>
      </c>
      <c r="L172" s="66" t="s">
        <v>2854</v>
      </c>
      <c r="M172" s="66" t="s">
        <v>1195</v>
      </c>
      <c r="N172" s="28" t="s">
        <v>24</v>
      </c>
      <c r="O172" s="66"/>
      <c r="P172" s="66" t="s">
        <v>79</v>
      </c>
      <c r="Q172" s="14"/>
    </row>
    <row r="173" spans="2:17" s="3" customFormat="1" ht="17.25" customHeight="1">
      <c r="B173" s="13">
        <v>2026</v>
      </c>
      <c r="C173" s="13">
        <v>4</v>
      </c>
      <c r="D173" s="13" t="s">
        <v>14</v>
      </c>
      <c r="E173" s="13" t="s">
        <v>1575</v>
      </c>
      <c r="F173" s="13" t="s">
        <v>254</v>
      </c>
      <c r="G173" s="13" t="s">
        <v>41</v>
      </c>
      <c r="H173" s="13" t="s">
        <v>42</v>
      </c>
      <c r="I173" s="13" t="s">
        <v>36</v>
      </c>
      <c r="J173" s="62">
        <v>12783000</v>
      </c>
      <c r="K173" s="13" t="s">
        <v>207</v>
      </c>
      <c r="L173" s="13" t="s">
        <v>337</v>
      </c>
      <c r="M173" s="13" t="s">
        <v>338</v>
      </c>
      <c r="N173" s="13" t="s">
        <v>24</v>
      </c>
      <c r="O173" s="13"/>
      <c r="P173" s="66" t="s">
        <v>79</v>
      </c>
      <c r="Q173" s="14"/>
    </row>
    <row r="174" spans="2:17" s="3" customFormat="1" ht="17.25" customHeight="1">
      <c r="B174" s="11">
        <v>2026</v>
      </c>
      <c r="C174" s="13">
        <v>5</v>
      </c>
      <c r="D174" s="13" t="s">
        <v>14</v>
      </c>
      <c r="E174" s="11" t="s">
        <v>2857</v>
      </c>
      <c r="F174" s="11" t="s">
        <v>254</v>
      </c>
      <c r="G174" s="11" t="s">
        <v>34</v>
      </c>
      <c r="H174" s="11" t="s">
        <v>42</v>
      </c>
      <c r="I174" s="11" t="s">
        <v>43</v>
      </c>
      <c r="J174" s="131">
        <v>21824000</v>
      </c>
      <c r="K174" s="11" t="s">
        <v>2780</v>
      </c>
      <c r="L174" s="11" t="s">
        <v>2781</v>
      </c>
      <c r="M174" s="11" t="s">
        <v>2782</v>
      </c>
      <c r="N174" s="13" t="s">
        <v>24</v>
      </c>
      <c r="O174" s="11"/>
      <c r="P174" s="66" t="s">
        <v>63</v>
      </c>
      <c r="Q174" s="14"/>
    </row>
    <row r="175" spans="2:17" s="3" customFormat="1" ht="17.25" customHeight="1">
      <c r="B175" s="11">
        <v>2026</v>
      </c>
      <c r="C175" s="13">
        <v>4</v>
      </c>
      <c r="D175" s="13" t="s">
        <v>14</v>
      </c>
      <c r="E175" s="11" t="s">
        <v>2858</v>
      </c>
      <c r="F175" s="11" t="s">
        <v>33</v>
      </c>
      <c r="G175" s="11" t="s">
        <v>41</v>
      </c>
      <c r="H175" s="11" t="s">
        <v>35</v>
      </c>
      <c r="I175" s="11" t="s">
        <v>43</v>
      </c>
      <c r="J175" s="87">
        <v>46800000</v>
      </c>
      <c r="K175" s="11" t="s">
        <v>1103</v>
      </c>
      <c r="L175" s="11" t="s">
        <v>2641</v>
      </c>
      <c r="M175" s="11" t="s">
        <v>2642</v>
      </c>
      <c r="N175" s="13" t="s">
        <v>24</v>
      </c>
      <c r="O175" s="11"/>
      <c r="P175" s="66" t="s">
        <v>79</v>
      </c>
      <c r="Q175" s="14"/>
    </row>
    <row r="176" spans="2:17" ht="17.25" customHeight="1">
      <c r="B176" s="11">
        <v>2026</v>
      </c>
      <c r="C176" s="13">
        <v>4</v>
      </c>
      <c r="D176" s="13" t="s">
        <v>14</v>
      </c>
      <c r="E176" s="13" t="s">
        <v>1541</v>
      </c>
      <c r="F176" s="13" t="s">
        <v>40</v>
      </c>
      <c r="G176" s="13" t="s">
        <v>34</v>
      </c>
      <c r="H176" s="13" t="s">
        <v>42</v>
      </c>
      <c r="I176" s="13" t="s">
        <v>43</v>
      </c>
      <c r="J176" s="62">
        <v>109044040</v>
      </c>
      <c r="K176" s="13" t="s">
        <v>207</v>
      </c>
      <c r="L176" s="13" t="s">
        <v>1193</v>
      </c>
      <c r="M176" s="13" t="s">
        <v>1194</v>
      </c>
      <c r="N176" s="13" t="s">
        <v>24</v>
      </c>
      <c r="O176" s="13"/>
      <c r="P176" s="66" t="s">
        <v>79</v>
      </c>
      <c r="Q176" s="186"/>
    </row>
    <row r="177" spans="2:17" ht="17.25" customHeight="1">
      <c r="B177" s="11">
        <v>2026</v>
      </c>
      <c r="C177" s="13">
        <v>4</v>
      </c>
      <c r="D177" s="13" t="s">
        <v>14</v>
      </c>
      <c r="E177" s="13" t="s">
        <v>912</v>
      </c>
      <c r="F177" s="13" t="s">
        <v>40</v>
      </c>
      <c r="G177" s="13" t="s">
        <v>34</v>
      </c>
      <c r="H177" s="13" t="s">
        <v>42</v>
      </c>
      <c r="I177" s="13" t="s">
        <v>36</v>
      </c>
      <c r="J177" s="62">
        <v>940650000</v>
      </c>
      <c r="K177" s="13" t="s">
        <v>204</v>
      </c>
      <c r="L177" s="13" t="s">
        <v>516</v>
      </c>
      <c r="M177" s="13" t="s">
        <v>224</v>
      </c>
      <c r="N177" s="13" t="s">
        <v>44</v>
      </c>
      <c r="O177" s="13"/>
      <c r="P177" s="66"/>
      <c r="Q177" s="186"/>
    </row>
    <row r="178" spans="2:17" ht="17.25" customHeight="1">
      <c r="B178" s="11">
        <v>2026</v>
      </c>
      <c r="C178" s="13">
        <v>4</v>
      </c>
      <c r="D178" s="13" t="s">
        <v>14</v>
      </c>
      <c r="E178" s="13" t="s">
        <v>1542</v>
      </c>
      <c r="F178" s="13" t="s">
        <v>254</v>
      </c>
      <c r="G178" s="13" t="s">
        <v>34</v>
      </c>
      <c r="H178" s="13" t="s">
        <v>42</v>
      </c>
      <c r="I178" s="13" t="s">
        <v>36</v>
      </c>
      <c r="J178" s="62">
        <v>9504000</v>
      </c>
      <c r="K178" s="13" t="s">
        <v>319</v>
      </c>
      <c r="L178" s="13" t="s">
        <v>648</v>
      </c>
      <c r="M178" s="13" t="s">
        <v>320</v>
      </c>
      <c r="N178" s="13" t="s">
        <v>24</v>
      </c>
      <c r="O178" s="13"/>
      <c r="P178" s="66" t="s">
        <v>79</v>
      </c>
      <c r="Q178" s="186"/>
    </row>
    <row r="179" spans="2:17" ht="17.25" customHeight="1">
      <c r="B179" s="11">
        <v>2026</v>
      </c>
      <c r="C179" s="13">
        <v>4</v>
      </c>
      <c r="D179" s="13" t="s">
        <v>14</v>
      </c>
      <c r="E179" s="13" t="s">
        <v>1543</v>
      </c>
      <c r="F179" s="13" t="s">
        <v>254</v>
      </c>
      <c r="G179" s="13" t="s">
        <v>34</v>
      </c>
      <c r="H179" s="13" t="s">
        <v>42</v>
      </c>
      <c r="I179" s="13" t="s">
        <v>36</v>
      </c>
      <c r="J179" s="62">
        <v>8235000</v>
      </c>
      <c r="K179" s="13" t="s">
        <v>319</v>
      </c>
      <c r="L179" s="13" t="s">
        <v>648</v>
      </c>
      <c r="M179" s="13" t="s">
        <v>320</v>
      </c>
      <c r="N179" s="13" t="s">
        <v>24</v>
      </c>
      <c r="O179" s="13"/>
      <c r="P179" s="66" t="s">
        <v>79</v>
      </c>
      <c r="Q179" s="186"/>
    </row>
    <row r="180" spans="2:17" ht="17.25" customHeight="1">
      <c r="B180" s="11">
        <v>2026</v>
      </c>
      <c r="C180" s="13">
        <v>5</v>
      </c>
      <c r="D180" s="13" t="s">
        <v>14</v>
      </c>
      <c r="E180" s="13" t="s">
        <v>1544</v>
      </c>
      <c r="F180" s="13" t="s">
        <v>254</v>
      </c>
      <c r="G180" s="13" t="s">
        <v>41</v>
      </c>
      <c r="H180" s="13" t="s">
        <v>35</v>
      </c>
      <c r="I180" s="13" t="s">
        <v>290</v>
      </c>
      <c r="J180" s="62">
        <v>15312000</v>
      </c>
      <c r="K180" s="13" t="s">
        <v>220</v>
      </c>
      <c r="L180" s="13" t="s">
        <v>265</v>
      </c>
      <c r="M180" s="13" t="s">
        <v>97</v>
      </c>
      <c r="N180" s="13" t="s">
        <v>24</v>
      </c>
      <c r="O180" s="13"/>
      <c r="P180" s="66" t="s">
        <v>79</v>
      </c>
      <c r="Q180" s="186"/>
    </row>
    <row r="181" spans="2:17" ht="17.25" customHeight="1">
      <c r="B181" s="11">
        <v>2026</v>
      </c>
      <c r="C181" s="13">
        <v>4</v>
      </c>
      <c r="D181" s="13" t="s">
        <v>14</v>
      </c>
      <c r="E181" s="13" t="s">
        <v>1545</v>
      </c>
      <c r="F181" s="13" t="s">
        <v>40</v>
      </c>
      <c r="G181" s="13" t="s">
        <v>34</v>
      </c>
      <c r="H181" s="13" t="s">
        <v>42</v>
      </c>
      <c r="I181" s="13" t="s">
        <v>36</v>
      </c>
      <c r="J181" s="62">
        <v>2179200</v>
      </c>
      <c r="K181" s="13" t="s">
        <v>202</v>
      </c>
      <c r="L181" s="13" t="s">
        <v>554</v>
      </c>
      <c r="M181" s="13" t="s">
        <v>555</v>
      </c>
      <c r="N181" s="13" t="s">
        <v>24</v>
      </c>
      <c r="O181" s="13"/>
      <c r="P181" s="66" t="s">
        <v>79</v>
      </c>
      <c r="Q181" s="186"/>
    </row>
    <row r="182" spans="2:17" ht="17.25" customHeight="1">
      <c r="B182" s="11">
        <v>2026</v>
      </c>
      <c r="C182" s="13">
        <v>6</v>
      </c>
      <c r="D182" s="13" t="s">
        <v>14</v>
      </c>
      <c r="E182" s="13" t="s">
        <v>1574</v>
      </c>
      <c r="F182" s="13" t="s">
        <v>254</v>
      </c>
      <c r="G182" s="13" t="s">
        <v>41</v>
      </c>
      <c r="H182" s="13" t="s">
        <v>42</v>
      </c>
      <c r="I182" s="13" t="s">
        <v>36</v>
      </c>
      <c r="J182" s="62">
        <v>55674000</v>
      </c>
      <c r="K182" s="13" t="s">
        <v>207</v>
      </c>
      <c r="L182" s="13" t="s">
        <v>686</v>
      </c>
      <c r="M182" s="13" t="s">
        <v>687</v>
      </c>
      <c r="N182" s="13" t="s">
        <v>24</v>
      </c>
      <c r="O182" s="13"/>
      <c r="P182" s="66" t="s">
        <v>79</v>
      </c>
      <c r="Q182" s="186"/>
    </row>
    <row r="183" spans="2:17" ht="17.25" customHeight="1">
      <c r="B183" s="11">
        <v>2026</v>
      </c>
      <c r="C183" s="13">
        <v>5</v>
      </c>
      <c r="D183" s="13" t="s">
        <v>14</v>
      </c>
      <c r="E183" s="13" t="s">
        <v>1578</v>
      </c>
      <c r="F183" s="13" t="s">
        <v>254</v>
      </c>
      <c r="G183" s="13" t="s">
        <v>41</v>
      </c>
      <c r="H183" s="13" t="s">
        <v>35</v>
      </c>
      <c r="I183" s="13" t="s">
        <v>36</v>
      </c>
      <c r="J183" s="62">
        <v>40000000</v>
      </c>
      <c r="K183" s="13" t="s">
        <v>1579</v>
      </c>
      <c r="L183" s="13" t="s">
        <v>1580</v>
      </c>
      <c r="M183" s="13" t="s">
        <v>1581</v>
      </c>
      <c r="N183" s="13" t="s">
        <v>24</v>
      </c>
      <c r="O183" s="66"/>
      <c r="P183" s="66" t="s">
        <v>79</v>
      </c>
      <c r="Q183" s="186"/>
    </row>
    <row r="184" spans="2:17" ht="17.25" customHeight="1">
      <c r="B184" s="11">
        <v>2026</v>
      </c>
      <c r="C184" s="13">
        <v>5</v>
      </c>
      <c r="D184" s="13" t="s">
        <v>14</v>
      </c>
      <c r="E184" s="13" t="s">
        <v>1582</v>
      </c>
      <c r="F184" s="13" t="s">
        <v>254</v>
      </c>
      <c r="G184" s="13" t="s">
        <v>41</v>
      </c>
      <c r="H184" s="13" t="s">
        <v>35</v>
      </c>
      <c r="I184" s="13" t="s">
        <v>36</v>
      </c>
      <c r="J184" s="62">
        <v>20000000</v>
      </c>
      <c r="K184" s="13" t="s">
        <v>1579</v>
      </c>
      <c r="L184" s="13" t="s">
        <v>1583</v>
      </c>
      <c r="M184" s="13" t="s">
        <v>1584</v>
      </c>
      <c r="N184" s="13" t="s">
        <v>24</v>
      </c>
      <c r="O184" s="66"/>
      <c r="P184" s="66" t="s">
        <v>79</v>
      </c>
      <c r="Q184" s="186"/>
    </row>
    <row r="185" spans="2:17" ht="17.25" customHeight="1">
      <c r="B185" s="11">
        <v>2026</v>
      </c>
      <c r="C185" s="13">
        <v>5</v>
      </c>
      <c r="D185" s="13" t="s">
        <v>14</v>
      </c>
      <c r="E185" s="13" t="s">
        <v>3963</v>
      </c>
      <c r="F185" s="13" t="s">
        <v>254</v>
      </c>
      <c r="G185" s="13" t="s">
        <v>41</v>
      </c>
      <c r="H185" s="13" t="s">
        <v>35</v>
      </c>
      <c r="I185" s="13" t="s">
        <v>36</v>
      </c>
      <c r="J185" s="62">
        <v>20000000</v>
      </c>
      <c r="K185" s="13" t="s">
        <v>1579</v>
      </c>
      <c r="L185" s="13" t="s">
        <v>1583</v>
      </c>
      <c r="M185" s="13" t="s">
        <v>1584</v>
      </c>
      <c r="N185" s="13" t="s">
        <v>24</v>
      </c>
      <c r="O185" s="66"/>
      <c r="P185" s="66" t="s">
        <v>79</v>
      </c>
      <c r="Q185" s="186"/>
    </row>
    <row r="186" spans="2:17" ht="17.25" customHeight="1">
      <c r="B186" s="11">
        <v>2026</v>
      </c>
      <c r="C186" s="13">
        <v>4</v>
      </c>
      <c r="D186" s="13" t="s">
        <v>14</v>
      </c>
      <c r="E186" s="13" t="s">
        <v>1608</v>
      </c>
      <c r="F186" s="13" t="s">
        <v>254</v>
      </c>
      <c r="G186" s="13" t="s">
        <v>41</v>
      </c>
      <c r="H186" s="13" t="s">
        <v>42</v>
      </c>
      <c r="I186" s="13" t="s">
        <v>36</v>
      </c>
      <c r="J186" s="62">
        <v>150000000</v>
      </c>
      <c r="K186" s="13" t="s">
        <v>944</v>
      </c>
      <c r="L186" s="13" t="s">
        <v>1576</v>
      </c>
      <c r="M186" s="13" t="s">
        <v>1577</v>
      </c>
      <c r="N186" s="13" t="s">
        <v>24</v>
      </c>
      <c r="O186" s="13"/>
      <c r="P186" s="66"/>
      <c r="Q186" s="186"/>
    </row>
    <row r="187" spans="2:17" ht="17.25" customHeight="1">
      <c r="B187" s="11">
        <v>2026</v>
      </c>
      <c r="C187" s="13">
        <v>5</v>
      </c>
      <c r="D187" s="13" t="s">
        <v>14</v>
      </c>
      <c r="E187" s="13" t="s">
        <v>1609</v>
      </c>
      <c r="F187" s="13" t="s">
        <v>254</v>
      </c>
      <c r="G187" s="13" t="s">
        <v>41</v>
      </c>
      <c r="H187" s="13" t="s">
        <v>35</v>
      </c>
      <c r="I187" s="13" t="s">
        <v>36</v>
      </c>
      <c r="J187" s="62">
        <v>100000000</v>
      </c>
      <c r="K187" s="13" t="s">
        <v>1579</v>
      </c>
      <c r="L187" s="13" t="s">
        <v>395</v>
      </c>
      <c r="M187" s="13" t="s">
        <v>1610</v>
      </c>
      <c r="N187" s="13" t="s">
        <v>24</v>
      </c>
      <c r="O187" s="13"/>
      <c r="P187" s="66" t="s">
        <v>79</v>
      </c>
      <c r="Q187" s="186"/>
    </row>
    <row r="188" spans="2:17" ht="17.25" customHeight="1">
      <c r="B188" s="11">
        <v>2026</v>
      </c>
      <c r="C188" s="13">
        <v>5</v>
      </c>
      <c r="D188" s="13" t="s">
        <v>14</v>
      </c>
      <c r="E188" s="13" t="s">
        <v>1611</v>
      </c>
      <c r="F188" s="13" t="s">
        <v>254</v>
      </c>
      <c r="G188" s="13" t="s">
        <v>34</v>
      </c>
      <c r="H188" s="13" t="s">
        <v>42</v>
      </c>
      <c r="I188" s="13" t="s">
        <v>290</v>
      </c>
      <c r="J188" s="62">
        <v>120000000</v>
      </c>
      <c r="K188" s="13" t="s">
        <v>374</v>
      </c>
      <c r="L188" s="13" t="s">
        <v>585</v>
      </c>
      <c r="M188" s="13" t="s">
        <v>292</v>
      </c>
      <c r="N188" s="13" t="s">
        <v>24</v>
      </c>
      <c r="O188" s="13"/>
      <c r="P188" s="66"/>
      <c r="Q188" s="186"/>
    </row>
    <row r="189" spans="2:17" ht="17.25" customHeight="1">
      <c r="B189" s="11">
        <v>2026</v>
      </c>
      <c r="C189" s="13">
        <v>5</v>
      </c>
      <c r="D189" s="13" t="s">
        <v>14</v>
      </c>
      <c r="E189" s="13" t="s">
        <v>1612</v>
      </c>
      <c r="F189" s="13" t="s">
        <v>254</v>
      </c>
      <c r="G189" s="13" t="s">
        <v>34</v>
      </c>
      <c r="H189" s="13" t="s">
        <v>42</v>
      </c>
      <c r="I189" s="13" t="s">
        <v>36</v>
      </c>
      <c r="J189" s="62">
        <v>80000000</v>
      </c>
      <c r="K189" s="13" t="s">
        <v>374</v>
      </c>
      <c r="L189" s="13" t="s">
        <v>1613</v>
      </c>
      <c r="M189" s="13" t="s">
        <v>1614</v>
      </c>
      <c r="N189" s="13" t="s">
        <v>24</v>
      </c>
      <c r="O189" s="13"/>
      <c r="P189" s="66" t="s">
        <v>79</v>
      </c>
      <c r="Q189" s="186"/>
    </row>
    <row r="190" spans="2:17" s="10" customFormat="1" ht="17.25" customHeight="1">
      <c r="B190" s="56">
        <v>2026</v>
      </c>
      <c r="C190" s="58">
        <v>6</v>
      </c>
      <c r="D190" s="58" t="s">
        <v>14</v>
      </c>
      <c r="E190" s="57" t="s">
        <v>2879</v>
      </c>
      <c r="F190" s="57" t="s">
        <v>254</v>
      </c>
      <c r="G190" s="57" t="s">
        <v>34</v>
      </c>
      <c r="H190" s="57" t="s">
        <v>42</v>
      </c>
      <c r="I190" s="57" t="s">
        <v>36</v>
      </c>
      <c r="J190" s="139">
        <v>492900000</v>
      </c>
      <c r="K190" s="57" t="s">
        <v>2895</v>
      </c>
      <c r="L190" s="57" t="s">
        <v>2880</v>
      </c>
      <c r="M190" s="57" t="s">
        <v>2881</v>
      </c>
      <c r="N190" s="57" t="s">
        <v>24</v>
      </c>
      <c r="O190" s="57"/>
      <c r="P190" s="57"/>
      <c r="Q190" s="85"/>
    </row>
    <row r="191" spans="2:17" s="10" customFormat="1" ht="17.25" customHeight="1">
      <c r="B191" s="56">
        <v>2026</v>
      </c>
      <c r="C191" s="58">
        <v>4</v>
      </c>
      <c r="D191" s="58" t="s">
        <v>14</v>
      </c>
      <c r="E191" s="57" t="s">
        <v>1587</v>
      </c>
      <c r="F191" s="57" t="s">
        <v>254</v>
      </c>
      <c r="G191" s="57" t="s">
        <v>34</v>
      </c>
      <c r="H191" s="57" t="s">
        <v>42</v>
      </c>
      <c r="I191" s="57" t="s">
        <v>43</v>
      </c>
      <c r="J191" s="139">
        <v>17848160</v>
      </c>
      <c r="K191" s="57" t="s">
        <v>2896</v>
      </c>
      <c r="L191" s="57" t="s">
        <v>2882</v>
      </c>
      <c r="M191" s="57" t="s">
        <v>2883</v>
      </c>
      <c r="N191" s="57" t="s">
        <v>24</v>
      </c>
      <c r="O191" s="57"/>
      <c r="P191" s="57" t="s">
        <v>63</v>
      </c>
      <c r="Q191" s="85"/>
    </row>
    <row r="192" spans="2:17" s="10" customFormat="1" ht="17.25" customHeight="1">
      <c r="B192" s="56">
        <v>2026</v>
      </c>
      <c r="C192" s="69">
        <v>4</v>
      </c>
      <c r="D192" s="69" t="s">
        <v>15</v>
      </c>
      <c r="E192" s="56" t="s">
        <v>2886</v>
      </c>
      <c r="F192" s="56" t="s">
        <v>33</v>
      </c>
      <c r="G192" s="56" t="s">
        <v>41</v>
      </c>
      <c r="H192" s="56" t="s">
        <v>42</v>
      </c>
      <c r="I192" s="56" t="s">
        <v>36</v>
      </c>
      <c r="J192" s="157">
        <v>400000000</v>
      </c>
      <c r="K192" s="56" t="s">
        <v>2887</v>
      </c>
      <c r="L192" s="56" t="s">
        <v>2888</v>
      </c>
      <c r="M192" s="56" t="s">
        <v>2889</v>
      </c>
      <c r="N192" s="69" t="s">
        <v>44</v>
      </c>
      <c r="O192" s="97"/>
      <c r="P192" s="97"/>
    </row>
    <row r="193" spans="2:17" s="10" customFormat="1" ht="17.25" customHeight="1">
      <c r="B193" s="56">
        <v>2026</v>
      </c>
      <c r="C193" s="69">
        <v>4</v>
      </c>
      <c r="D193" s="69" t="s">
        <v>14</v>
      </c>
      <c r="E193" s="56" t="s">
        <v>2890</v>
      </c>
      <c r="F193" s="56" t="s">
        <v>33</v>
      </c>
      <c r="G193" s="56" t="s">
        <v>34</v>
      </c>
      <c r="H193" s="56" t="s">
        <v>42</v>
      </c>
      <c r="I193" s="56" t="s">
        <v>36</v>
      </c>
      <c r="J193" s="139">
        <v>198000000</v>
      </c>
      <c r="K193" s="56" t="s">
        <v>2891</v>
      </c>
      <c r="L193" s="56" t="s">
        <v>2884</v>
      </c>
      <c r="M193" s="56" t="s">
        <v>2885</v>
      </c>
      <c r="N193" s="69" t="s">
        <v>24</v>
      </c>
      <c r="O193" s="56"/>
      <c r="P193" s="56"/>
    </row>
    <row r="194" spans="2:17" s="10" customFormat="1" ht="17.25" customHeight="1">
      <c r="B194" s="56">
        <v>2026</v>
      </c>
      <c r="C194" s="68">
        <v>6</v>
      </c>
      <c r="D194" s="68" t="s">
        <v>14</v>
      </c>
      <c r="E194" s="84" t="s">
        <v>2899</v>
      </c>
      <c r="F194" s="68" t="s">
        <v>254</v>
      </c>
      <c r="G194" s="68" t="s">
        <v>34</v>
      </c>
      <c r="H194" s="68" t="s">
        <v>42</v>
      </c>
      <c r="I194" s="68" t="s">
        <v>36</v>
      </c>
      <c r="J194" s="140">
        <v>33000000</v>
      </c>
      <c r="K194" s="68" t="s">
        <v>2891</v>
      </c>
      <c r="L194" s="68" t="s">
        <v>2892</v>
      </c>
      <c r="M194" s="68" t="s">
        <v>2893</v>
      </c>
      <c r="N194" s="68" t="s">
        <v>24</v>
      </c>
      <c r="O194" s="68"/>
      <c r="P194" s="68"/>
    </row>
    <row r="195" spans="2:17" s="10" customFormat="1" ht="17.25" customHeight="1">
      <c r="B195" s="56">
        <v>2026</v>
      </c>
      <c r="C195" s="68">
        <v>6</v>
      </c>
      <c r="D195" s="68" t="s">
        <v>14</v>
      </c>
      <c r="E195" s="84" t="s">
        <v>2894</v>
      </c>
      <c r="F195" s="68" t="s">
        <v>254</v>
      </c>
      <c r="G195" s="68" t="s">
        <v>34</v>
      </c>
      <c r="H195" s="68" t="s">
        <v>42</v>
      </c>
      <c r="I195" s="68" t="s">
        <v>36</v>
      </c>
      <c r="J195" s="140">
        <v>33000000</v>
      </c>
      <c r="K195" s="68" t="s">
        <v>1408</v>
      </c>
      <c r="L195" s="68" t="s">
        <v>2892</v>
      </c>
      <c r="M195" s="68" t="s">
        <v>2893</v>
      </c>
      <c r="N195" s="68" t="s">
        <v>24</v>
      </c>
      <c r="O195" s="68"/>
      <c r="P195" s="68"/>
    </row>
    <row r="196" spans="2:17" s="10" customFormat="1" ht="17.25" customHeight="1">
      <c r="B196" s="56">
        <v>2026</v>
      </c>
      <c r="C196" s="58">
        <v>5</v>
      </c>
      <c r="D196" s="58" t="s">
        <v>14</v>
      </c>
      <c r="E196" s="57" t="s">
        <v>2912</v>
      </c>
      <c r="F196" s="57" t="s">
        <v>254</v>
      </c>
      <c r="G196" s="57" t="s">
        <v>34</v>
      </c>
      <c r="H196" s="57" t="s">
        <v>42</v>
      </c>
      <c r="I196" s="57" t="s">
        <v>36</v>
      </c>
      <c r="J196" s="138">
        <v>130000000</v>
      </c>
      <c r="K196" s="57" t="s">
        <v>2913</v>
      </c>
      <c r="L196" s="57" t="s">
        <v>571</v>
      </c>
      <c r="M196" s="57" t="s">
        <v>2914</v>
      </c>
      <c r="N196" s="58" t="s">
        <v>24</v>
      </c>
      <c r="O196" s="57"/>
      <c r="P196" s="57"/>
      <c r="Q196" s="85"/>
    </row>
    <row r="197" spans="2:17" s="10" customFormat="1" ht="17.25" customHeight="1">
      <c r="B197" s="56">
        <v>2026</v>
      </c>
      <c r="C197" s="58">
        <v>5</v>
      </c>
      <c r="D197" s="58" t="s">
        <v>14</v>
      </c>
      <c r="E197" s="57" t="s">
        <v>2915</v>
      </c>
      <c r="F197" s="57" t="s">
        <v>254</v>
      </c>
      <c r="G197" s="57" t="s">
        <v>34</v>
      </c>
      <c r="H197" s="57" t="s">
        <v>42</v>
      </c>
      <c r="I197" s="57" t="s">
        <v>36</v>
      </c>
      <c r="J197" s="138">
        <v>20000000</v>
      </c>
      <c r="K197" s="57" t="s">
        <v>2913</v>
      </c>
      <c r="L197" s="57" t="s">
        <v>2916</v>
      </c>
      <c r="M197" s="57" t="s">
        <v>2917</v>
      </c>
      <c r="N197" s="58" t="s">
        <v>24</v>
      </c>
      <c r="O197" s="57"/>
      <c r="P197" s="57"/>
      <c r="Q197" s="85"/>
    </row>
    <row r="198" spans="2:17" s="10" customFormat="1" ht="17.25" customHeight="1">
      <c r="B198" s="56">
        <v>2026</v>
      </c>
      <c r="C198" s="58">
        <v>4</v>
      </c>
      <c r="D198" s="58" t="s">
        <v>14</v>
      </c>
      <c r="E198" s="57" t="s">
        <v>2918</v>
      </c>
      <c r="F198" s="57" t="s">
        <v>254</v>
      </c>
      <c r="G198" s="57" t="s">
        <v>34</v>
      </c>
      <c r="H198" s="57" t="s">
        <v>42</v>
      </c>
      <c r="I198" s="57" t="s">
        <v>43</v>
      </c>
      <c r="J198" s="138">
        <v>11000000</v>
      </c>
      <c r="K198" s="57" t="s">
        <v>2913</v>
      </c>
      <c r="L198" s="57" t="s">
        <v>2919</v>
      </c>
      <c r="M198" s="57" t="s">
        <v>2920</v>
      </c>
      <c r="N198" s="58" t="s">
        <v>24</v>
      </c>
      <c r="O198" s="57"/>
      <c r="P198" s="57" t="s">
        <v>407</v>
      </c>
      <c r="Q198" s="85"/>
    </row>
    <row r="199" spans="2:17" s="10" customFormat="1" ht="17.25" customHeight="1">
      <c r="B199" s="56">
        <v>2026</v>
      </c>
      <c r="C199" s="58">
        <v>5</v>
      </c>
      <c r="D199" s="58" t="s">
        <v>14</v>
      </c>
      <c r="E199" s="57" t="s">
        <v>2921</v>
      </c>
      <c r="F199" s="57" t="s">
        <v>254</v>
      </c>
      <c r="G199" s="57" t="s">
        <v>34</v>
      </c>
      <c r="H199" s="57" t="s">
        <v>42</v>
      </c>
      <c r="I199" s="57" t="s">
        <v>36</v>
      </c>
      <c r="J199" s="138">
        <v>55000000</v>
      </c>
      <c r="K199" s="57" t="s">
        <v>2903</v>
      </c>
      <c r="L199" s="57" t="s">
        <v>1481</v>
      </c>
      <c r="M199" s="57" t="s">
        <v>1482</v>
      </c>
      <c r="N199" s="57" t="s">
        <v>24</v>
      </c>
      <c r="O199" s="57"/>
      <c r="P199" s="57" t="s">
        <v>1903</v>
      </c>
      <c r="Q199" s="85"/>
    </row>
    <row r="200" spans="2:17" s="10" customFormat="1" ht="17.25" customHeight="1">
      <c r="B200" s="56">
        <v>2026</v>
      </c>
      <c r="C200" s="58">
        <v>6</v>
      </c>
      <c r="D200" s="58" t="s">
        <v>14</v>
      </c>
      <c r="E200" s="57" t="s">
        <v>2922</v>
      </c>
      <c r="F200" s="57" t="s">
        <v>254</v>
      </c>
      <c r="G200" s="57" t="s">
        <v>34</v>
      </c>
      <c r="H200" s="57" t="s">
        <v>42</v>
      </c>
      <c r="I200" s="57" t="s">
        <v>36</v>
      </c>
      <c r="J200" s="138">
        <v>196500000</v>
      </c>
      <c r="K200" s="57" t="s">
        <v>2903</v>
      </c>
      <c r="L200" s="57" t="s">
        <v>1481</v>
      </c>
      <c r="M200" s="57" t="s">
        <v>1670</v>
      </c>
      <c r="N200" s="57" t="s">
        <v>24</v>
      </c>
      <c r="O200" s="57"/>
      <c r="P200" s="57"/>
      <c r="Q200" s="85"/>
    </row>
    <row r="201" spans="2:17" s="10" customFormat="1" ht="17.25" customHeight="1">
      <c r="B201" s="56">
        <v>2026</v>
      </c>
      <c r="C201" s="58">
        <v>4</v>
      </c>
      <c r="D201" s="58" t="s">
        <v>14</v>
      </c>
      <c r="E201" s="57" t="s">
        <v>2923</v>
      </c>
      <c r="F201" s="57" t="s">
        <v>40</v>
      </c>
      <c r="G201" s="57" t="s">
        <v>34</v>
      </c>
      <c r="H201" s="57" t="s">
        <v>42</v>
      </c>
      <c r="I201" s="57" t="s">
        <v>36</v>
      </c>
      <c r="J201" s="138">
        <v>190000000</v>
      </c>
      <c r="K201" s="57" t="s">
        <v>2903</v>
      </c>
      <c r="L201" s="57" t="s">
        <v>1652</v>
      </c>
      <c r="M201" s="57" t="s">
        <v>1653</v>
      </c>
      <c r="N201" s="58" t="s">
        <v>24</v>
      </c>
      <c r="O201" s="57"/>
      <c r="P201" s="57"/>
      <c r="Q201" s="85"/>
    </row>
    <row r="202" spans="2:17" s="10" customFormat="1" ht="17.25" customHeight="1">
      <c r="B202" s="56">
        <v>2026</v>
      </c>
      <c r="C202" s="58">
        <v>4</v>
      </c>
      <c r="D202" s="58" t="s">
        <v>14</v>
      </c>
      <c r="E202" s="57" t="s">
        <v>2924</v>
      </c>
      <c r="F202" s="57" t="s">
        <v>254</v>
      </c>
      <c r="G202" s="57" t="s">
        <v>34</v>
      </c>
      <c r="H202" s="57" t="s">
        <v>42</v>
      </c>
      <c r="I202" s="57" t="s">
        <v>36</v>
      </c>
      <c r="J202" s="138">
        <v>48000000</v>
      </c>
      <c r="K202" s="57" t="s">
        <v>2903</v>
      </c>
      <c r="L202" s="57" t="s">
        <v>2925</v>
      </c>
      <c r="M202" s="57" t="s">
        <v>2926</v>
      </c>
      <c r="N202" s="58" t="s">
        <v>24</v>
      </c>
      <c r="O202" s="57"/>
      <c r="P202" s="57"/>
      <c r="Q202" s="85"/>
    </row>
    <row r="203" spans="2:17" s="10" customFormat="1" ht="17.25" customHeight="1">
      <c r="B203" s="56">
        <v>2026</v>
      </c>
      <c r="C203" s="58">
        <v>4</v>
      </c>
      <c r="D203" s="58" t="s">
        <v>14</v>
      </c>
      <c r="E203" s="57" t="s">
        <v>2927</v>
      </c>
      <c r="F203" s="57" t="s">
        <v>254</v>
      </c>
      <c r="G203" s="57" t="s">
        <v>34</v>
      </c>
      <c r="H203" s="57" t="s">
        <v>35</v>
      </c>
      <c r="I203" s="57" t="s">
        <v>43</v>
      </c>
      <c r="J203" s="138">
        <v>20000000</v>
      </c>
      <c r="K203" s="57" t="s">
        <v>2903</v>
      </c>
      <c r="L203" s="57" t="s">
        <v>838</v>
      </c>
      <c r="M203" s="57" t="s">
        <v>1585</v>
      </c>
      <c r="N203" s="58" t="s">
        <v>24</v>
      </c>
      <c r="O203" s="57"/>
      <c r="P203" s="57" t="s">
        <v>1903</v>
      </c>
      <c r="Q203" s="85"/>
    </row>
    <row r="204" spans="2:17" s="10" customFormat="1" ht="17.25" customHeight="1">
      <c r="B204" s="56">
        <v>2026</v>
      </c>
      <c r="C204" s="58">
        <v>4</v>
      </c>
      <c r="D204" s="58" t="s">
        <v>14</v>
      </c>
      <c r="E204" s="57" t="s">
        <v>2928</v>
      </c>
      <c r="F204" s="57" t="s">
        <v>40</v>
      </c>
      <c r="G204" s="57" t="s">
        <v>34</v>
      </c>
      <c r="H204" s="57" t="s">
        <v>42</v>
      </c>
      <c r="I204" s="57" t="s">
        <v>36</v>
      </c>
      <c r="J204" s="138">
        <v>60000000</v>
      </c>
      <c r="K204" s="57" t="s">
        <v>2903</v>
      </c>
      <c r="L204" s="57" t="s">
        <v>934</v>
      </c>
      <c r="M204" s="57" t="s">
        <v>935</v>
      </c>
      <c r="N204" s="57" t="s">
        <v>24</v>
      </c>
      <c r="O204" s="57"/>
      <c r="P204" s="57"/>
      <c r="Q204" s="85"/>
    </row>
    <row r="205" spans="2:17" s="10" customFormat="1" ht="17.25" customHeight="1">
      <c r="B205" s="56">
        <v>2026</v>
      </c>
      <c r="C205" s="58">
        <v>4</v>
      </c>
      <c r="D205" s="58" t="s">
        <v>14</v>
      </c>
      <c r="E205" s="57" t="s">
        <v>2929</v>
      </c>
      <c r="F205" s="57" t="s">
        <v>40</v>
      </c>
      <c r="G205" s="57" t="s">
        <v>34</v>
      </c>
      <c r="H205" s="57" t="s">
        <v>42</v>
      </c>
      <c r="I205" s="57" t="s">
        <v>36</v>
      </c>
      <c r="J205" s="138">
        <v>70000000</v>
      </c>
      <c r="K205" s="57" t="s">
        <v>2903</v>
      </c>
      <c r="L205" s="57" t="s">
        <v>934</v>
      </c>
      <c r="M205" s="57" t="s">
        <v>935</v>
      </c>
      <c r="N205" s="57" t="s">
        <v>24</v>
      </c>
      <c r="O205" s="57"/>
      <c r="P205" s="57"/>
      <c r="Q205" s="85"/>
    </row>
    <row r="206" spans="2:17" s="10" customFormat="1" ht="17.25" customHeight="1">
      <c r="B206" s="56">
        <v>2026</v>
      </c>
      <c r="C206" s="58">
        <v>5</v>
      </c>
      <c r="D206" s="58" t="s">
        <v>14</v>
      </c>
      <c r="E206" s="57" t="s">
        <v>2930</v>
      </c>
      <c r="F206" s="57" t="s">
        <v>254</v>
      </c>
      <c r="G206" s="57" t="s">
        <v>41</v>
      </c>
      <c r="H206" s="57" t="s">
        <v>42</v>
      </c>
      <c r="I206" s="57" t="s">
        <v>36</v>
      </c>
      <c r="J206" s="138">
        <v>65000000</v>
      </c>
      <c r="K206" s="57" t="s">
        <v>1546</v>
      </c>
      <c r="L206" s="57" t="s">
        <v>2931</v>
      </c>
      <c r="M206" s="57" t="s">
        <v>2932</v>
      </c>
      <c r="N206" s="58" t="s">
        <v>24</v>
      </c>
      <c r="O206" s="57"/>
      <c r="P206" s="57"/>
      <c r="Q206" s="85"/>
    </row>
    <row r="207" spans="2:17" s="10" customFormat="1" ht="17.25" customHeight="1">
      <c r="B207" s="56">
        <v>2026</v>
      </c>
      <c r="C207" s="58">
        <v>5</v>
      </c>
      <c r="D207" s="58" t="s">
        <v>14</v>
      </c>
      <c r="E207" s="57" t="s">
        <v>2933</v>
      </c>
      <c r="F207" s="57" t="s">
        <v>254</v>
      </c>
      <c r="G207" s="57" t="s">
        <v>41</v>
      </c>
      <c r="H207" s="57" t="s">
        <v>42</v>
      </c>
      <c r="I207" s="57" t="s">
        <v>36</v>
      </c>
      <c r="J207" s="138">
        <v>35000000</v>
      </c>
      <c r="K207" s="57" t="s">
        <v>1546</v>
      </c>
      <c r="L207" s="57" t="s">
        <v>2931</v>
      </c>
      <c r="M207" s="57" t="s">
        <v>2932</v>
      </c>
      <c r="N207" s="58" t="s">
        <v>24</v>
      </c>
      <c r="O207" s="57"/>
      <c r="P207" s="57"/>
      <c r="Q207" s="85"/>
    </row>
    <row r="208" spans="2:17" s="10" customFormat="1" ht="17.25" customHeight="1">
      <c r="B208" s="56">
        <v>2026</v>
      </c>
      <c r="C208" s="58">
        <v>5</v>
      </c>
      <c r="D208" s="58" t="s">
        <v>14</v>
      </c>
      <c r="E208" s="57" t="s">
        <v>2908</v>
      </c>
      <c r="F208" s="57" t="s">
        <v>254</v>
      </c>
      <c r="G208" s="57" t="s">
        <v>41</v>
      </c>
      <c r="H208" s="57" t="s">
        <v>42</v>
      </c>
      <c r="I208" s="57" t="s">
        <v>36</v>
      </c>
      <c r="J208" s="138">
        <v>33000000</v>
      </c>
      <c r="K208" s="57" t="s">
        <v>1546</v>
      </c>
      <c r="L208" s="57" t="s">
        <v>2909</v>
      </c>
      <c r="M208" s="57" t="s">
        <v>2910</v>
      </c>
      <c r="N208" s="58" t="s">
        <v>24</v>
      </c>
      <c r="O208" s="57"/>
      <c r="P208" s="57"/>
      <c r="Q208" s="85"/>
    </row>
    <row r="209" spans="2:17" s="10" customFormat="1" ht="17.25" customHeight="1">
      <c r="B209" s="56">
        <v>2026</v>
      </c>
      <c r="C209" s="58">
        <v>5</v>
      </c>
      <c r="D209" s="58" t="s">
        <v>14</v>
      </c>
      <c r="E209" s="57" t="s">
        <v>2934</v>
      </c>
      <c r="F209" s="57" t="s">
        <v>254</v>
      </c>
      <c r="G209" s="57" t="s">
        <v>41</v>
      </c>
      <c r="H209" s="57" t="s">
        <v>42</v>
      </c>
      <c r="I209" s="57" t="s">
        <v>36</v>
      </c>
      <c r="J209" s="138">
        <v>60000000</v>
      </c>
      <c r="K209" s="57" t="s">
        <v>1546</v>
      </c>
      <c r="L209" s="57" t="s">
        <v>312</v>
      </c>
      <c r="M209" s="57" t="s">
        <v>2935</v>
      </c>
      <c r="N209" s="58" t="s">
        <v>24</v>
      </c>
      <c r="O209" s="57"/>
      <c r="P209" s="57"/>
      <c r="Q209" s="85"/>
    </row>
    <row r="210" spans="2:17" s="10" customFormat="1" ht="17.25" customHeight="1">
      <c r="B210" s="56">
        <v>2026</v>
      </c>
      <c r="C210" s="58">
        <v>4</v>
      </c>
      <c r="D210" s="58" t="s">
        <v>14</v>
      </c>
      <c r="E210" s="57" t="s">
        <v>2936</v>
      </c>
      <c r="F210" s="57" t="s">
        <v>254</v>
      </c>
      <c r="G210" s="57" t="s">
        <v>41</v>
      </c>
      <c r="H210" s="57" t="s">
        <v>42</v>
      </c>
      <c r="I210" s="57" t="s">
        <v>43</v>
      </c>
      <c r="J210" s="138">
        <v>20000000</v>
      </c>
      <c r="K210" s="57" t="s">
        <v>1546</v>
      </c>
      <c r="L210" s="57" t="s">
        <v>2937</v>
      </c>
      <c r="M210" s="57" t="s">
        <v>2938</v>
      </c>
      <c r="N210" s="58" t="s">
        <v>24</v>
      </c>
      <c r="O210" s="57"/>
      <c r="P210" s="57" t="s">
        <v>2939</v>
      </c>
      <c r="Q210" s="85"/>
    </row>
    <row r="211" spans="2:17" s="10" customFormat="1" ht="17.25" customHeight="1">
      <c r="B211" s="56">
        <v>2026</v>
      </c>
      <c r="C211" s="58">
        <v>4</v>
      </c>
      <c r="D211" s="58" t="s">
        <v>14</v>
      </c>
      <c r="E211" s="57" t="s">
        <v>2940</v>
      </c>
      <c r="F211" s="57" t="s">
        <v>254</v>
      </c>
      <c r="G211" s="57" t="s">
        <v>41</v>
      </c>
      <c r="H211" s="57" t="s">
        <v>42</v>
      </c>
      <c r="I211" s="57" t="s">
        <v>43</v>
      </c>
      <c r="J211" s="138">
        <v>20000000</v>
      </c>
      <c r="K211" s="57" t="s">
        <v>1546</v>
      </c>
      <c r="L211" s="57" t="s">
        <v>2937</v>
      </c>
      <c r="M211" s="57" t="s">
        <v>2938</v>
      </c>
      <c r="N211" s="57" t="s">
        <v>24</v>
      </c>
      <c r="O211" s="57"/>
      <c r="P211" s="57" t="s">
        <v>2939</v>
      </c>
      <c r="Q211" s="85"/>
    </row>
    <row r="212" spans="2:17" s="10" customFormat="1" ht="17.25" customHeight="1">
      <c r="B212" s="56">
        <v>2026</v>
      </c>
      <c r="C212" s="58">
        <v>4</v>
      </c>
      <c r="D212" s="58" t="s">
        <v>14</v>
      </c>
      <c r="E212" s="57" t="s">
        <v>2941</v>
      </c>
      <c r="F212" s="57" t="s">
        <v>254</v>
      </c>
      <c r="G212" s="57" t="s">
        <v>41</v>
      </c>
      <c r="H212" s="57" t="s">
        <v>42</v>
      </c>
      <c r="I212" s="57" t="s">
        <v>36</v>
      </c>
      <c r="J212" s="138">
        <v>60000000</v>
      </c>
      <c r="K212" s="57" t="s">
        <v>1546</v>
      </c>
      <c r="L212" s="57" t="s">
        <v>2937</v>
      </c>
      <c r="M212" s="57" t="s">
        <v>2938</v>
      </c>
      <c r="N212" s="57" t="s">
        <v>24</v>
      </c>
      <c r="O212" s="57"/>
      <c r="P212" s="57"/>
      <c r="Q212" s="85"/>
    </row>
    <row r="213" spans="2:17" s="10" customFormat="1" ht="17.25" customHeight="1">
      <c r="B213" s="56">
        <v>2026</v>
      </c>
      <c r="C213" s="58">
        <v>5</v>
      </c>
      <c r="D213" s="58" t="s">
        <v>14</v>
      </c>
      <c r="E213" s="57" t="s">
        <v>2911</v>
      </c>
      <c r="F213" s="57" t="s">
        <v>254</v>
      </c>
      <c r="G213" s="57" t="s">
        <v>34</v>
      </c>
      <c r="H213" s="57" t="s">
        <v>42</v>
      </c>
      <c r="I213" s="57" t="s">
        <v>36</v>
      </c>
      <c r="J213" s="138">
        <v>60000000</v>
      </c>
      <c r="K213" s="57" t="s">
        <v>2942</v>
      </c>
      <c r="L213" s="57" t="s">
        <v>2943</v>
      </c>
      <c r="M213" s="57" t="s">
        <v>2944</v>
      </c>
      <c r="N213" s="58" t="s">
        <v>24</v>
      </c>
      <c r="O213" s="57"/>
      <c r="P213" s="57"/>
      <c r="Q213" s="85"/>
    </row>
    <row r="214" spans="2:17" s="10" customFormat="1" ht="17.25" customHeight="1">
      <c r="B214" s="56">
        <v>2026</v>
      </c>
      <c r="C214" s="58">
        <v>4</v>
      </c>
      <c r="D214" s="58" t="s">
        <v>14</v>
      </c>
      <c r="E214" s="57" t="s">
        <v>2945</v>
      </c>
      <c r="F214" s="57" t="s">
        <v>254</v>
      </c>
      <c r="G214" s="57" t="s">
        <v>34</v>
      </c>
      <c r="H214" s="57" t="s">
        <v>42</v>
      </c>
      <c r="I214" s="57" t="s">
        <v>43</v>
      </c>
      <c r="J214" s="138">
        <v>45000000</v>
      </c>
      <c r="K214" s="57" t="s">
        <v>255</v>
      </c>
      <c r="L214" s="57" t="s">
        <v>945</v>
      </c>
      <c r="M214" s="57" t="s">
        <v>2946</v>
      </c>
      <c r="N214" s="58" t="s">
        <v>24</v>
      </c>
      <c r="O214" s="57"/>
      <c r="P214" s="57" t="s">
        <v>79</v>
      </c>
      <c r="Q214" s="85"/>
    </row>
    <row r="215" spans="2:17" s="10" customFormat="1" ht="17.25" customHeight="1">
      <c r="B215" s="56">
        <v>2026</v>
      </c>
      <c r="C215" s="58">
        <v>5</v>
      </c>
      <c r="D215" s="58" t="s">
        <v>14</v>
      </c>
      <c r="E215" s="57" t="s">
        <v>2947</v>
      </c>
      <c r="F215" s="57" t="s">
        <v>254</v>
      </c>
      <c r="G215" s="57" t="s">
        <v>34</v>
      </c>
      <c r="H215" s="57" t="s">
        <v>42</v>
      </c>
      <c r="I215" s="57" t="s">
        <v>36</v>
      </c>
      <c r="J215" s="138">
        <v>45000000</v>
      </c>
      <c r="K215" s="57" t="s">
        <v>255</v>
      </c>
      <c r="L215" s="57" t="s">
        <v>2948</v>
      </c>
      <c r="M215" s="57" t="s">
        <v>968</v>
      </c>
      <c r="N215" s="58" t="s">
        <v>24</v>
      </c>
      <c r="O215" s="57"/>
      <c r="P215" s="57"/>
      <c r="Q215" s="85"/>
    </row>
    <row r="216" spans="2:17" s="10" customFormat="1" ht="17.25" customHeight="1">
      <c r="B216" s="56">
        <v>2026</v>
      </c>
      <c r="C216" s="58">
        <v>6</v>
      </c>
      <c r="D216" s="58" t="s">
        <v>14</v>
      </c>
      <c r="E216" s="57" t="s">
        <v>2949</v>
      </c>
      <c r="F216" s="57" t="s">
        <v>254</v>
      </c>
      <c r="G216" s="57" t="s">
        <v>34</v>
      </c>
      <c r="H216" s="57" t="s">
        <v>42</v>
      </c>
      <c r="I216" s="57" t="s">
        <v>43</v>
      </c>
      <c r="J216" s="138">
        <v>30000000</v>
      </c>
      <c r="K216" s="57" t="s">
        <v>255</v>
      </c>
      <c r="L216" s="57" t="s">
        <v>951</v>
      </c>
      <c r="M216" s="57" t="s">
        <v>946</v>
      </c>
      <c r="N216" s="57" t="s">
        <v>24</v>
      </c>
      <c r="O216" s="57"/>
      <c r="P216" s="57" t="s">
        <v>79</v>
      </c>
      <c r="Q216" s="85"/>
    </row>
    <row r="217" spans="2:17" s="10" customFormat="1" ht="17.25" customHeight="1">
      <c r="B217" s="56">
        <v>2026</v>
      </c>
      <c r="C217" s="58">
        <v>4</v>
      </c>
      <c r="D217" s="58" t="s">
        <v>14</v>
      </c>
      <c r="E217" s="57" t="s">
        <v>952</v>
      </c>
      <c r="F217" s="57" t="s">
        <v>254</v>
      </c>
      <c r="G217" s="57" t="s">
        <v>34</v>
      </c>
      <c r="H217" s="57" t="s">
        <v>42</v>
      </c>
      <c r="I217" s="57" t="s">
        <v>290</v>
      </c>
      <c r="J217" s="138">
        <v>398000000</v>
      </c>
      <c r="K217" s="57" t="s">
        <v>256</v>
      </c>
      <c r="L217" s="57" t="s">
        <v>2950</v>
      </c>
      <c r="M217" s="57" t="s">
        <v>2951</v>
      </c>
      <c r="N217" s="57" t="s">
        <v>24</v>
      </c>
      <c r="O217" s="57"/>
      <c r="P217" s="57"/>
      <c r="Q217" s="85"/>
    </row>
    <row r="218" spans="2:17" s="10" customFormat="1" ht="17.25" customHeight="1">
      <c r="B218" s="56">
        <v>2026</v>
      </c>
      <c r="C218" s="58">
        <v>4</v>
      </c>
      <c r="D218" s="58" t="s">
        <v>14</v>
      </c>
      <c r="E218" s="57" t="s">
        <v>2952</v>
      </c>
      <c r="F218" s="57" t="s">
        <v>254</v>
      </c>
      <c r="G218" s="57" t="s">
        <v>34</v>
      </c>
      <c r="H218" s="57" t="s">
        <v>42</v>
      </c>
      <c r="I218" s="57" t="s">
        <v>290</v>
      </c>
      <c r="J218" s="138">
        <v>70000000</v>
      </c>
      <c r="K218" s="57" t="s">
        <v>915</v>
      </c>
      <c r="L218" s="57" t="s">
        <v>913</v>
      </c>
      <c r="M218" s="57" t="s">
        <v>1654</v>
      </c>
      <c r="N218" s="58" t="s">
        <v>24</v>
      </c>
      <c r="O218" s="57"/>
      <c r="P218" s="57"/>
      <c r="Q218" s="85"/>
    </row>
    <row r="219" spans="2:17" s="10" customFormat="1" ht="17.25" customHeight="1">
      <c r="B219" s="56">
        <v>2026</v>
      </c>
      <c r="C219" s="58">
        <v>4</v>
      </c>
      <c r="D219" s="58" t="s">
        <v>14</v>
      </c>
      <c r="E219" s="57" t="s">
        <v>2953</v>
      </c>
      <c r="F219" s="57" t="s">
        <v>254</v>
      </c>
      <c r="G219" s="57" t="s">
        <v>34</v>
      </c>
      <c r="H219" s="57" t="s">
        <v>42</v>
      </c>
      <c r="I219" s="57" t="s">
        <v>43</v>
      </c>
      <c r="J219" s="138">
        <v>55000000</v>
      </c>
      <c r="K219" s="57" t="s">
        <v>914</v>
      </c>
      <c r="L219" s="57" t="s">
        <v>2954</v>
      </c>
      <c r="M219" s="57" t="s">
        <v>866</v>
      </c>
      <c r="N219" s="58" t="s">
        <v>24</v>
      </c>
      <c r="O219" s="57"/>
      <c r="P219" s="57" t="s">
        <v>79</v>
      </c>
      <c r="Q219" s="85"/>
    </row>
    <row r="220" spans="2:17" s="10" customFormat="1" ht="17.25" customHeight="1">
      <c r="B220" s="56">
        <v>2026</v>
      </c>
      <c r="C220" s="58">
        <v>4</v>
      </c>
      <c r="D220" s="58" t="s">
        <v>14</v>
      </c>
      <c r="E220" s="57" t="s">
        <v>2955</v>
      </c>
      <c r="F220" s="57" t="s">
        <v>254</v>
      </c>
      <c r="G220" s="57" t="s">
        <v>34</v>
      </c>
      <c r="H220" s="57" t="s">
        <v>42</v>
      </c>
      <c r="I220" s="57" t="s">
        <v>36</v>
      </c>
      <c r="J220" s="138">
        <v>186000000</v>
      </c>
      <c r="K220" s="57" t="s">
        <v>914</v>
      </c>
      <c r="L220" s="57" t="s">
        <v>1586</v>
      </c>
      <c r="M220" s="57" t="s">
        <v>867</v>
      </c>
      <c r="N220" s="58" t="s">
        <v>24</v>
      </c>
      <c r="O220" s="57"/>
      <c r="P220" s="57"/>
      <c r="Q220" s="85"/>
    </row>
    <row r="221" spans="2:17" s="10" customFormat="1" ht="17.25" customHeight="1">
      <c r="B221" s="56">
        <v>2026</v>
      </c>
      <c r="C221" s="58">
        <v>4</v>
      </c>
      <c r="D221" s="58" t="s">
        <v>14</v>
      </c>
      <c r="E221" s="57" t="s">
        <v>2956</v>
      </c>
      <c r="F221" s="57" t="s">
        <v>254</v>
      </c>
      <c r="G221" s="57" t="s">
        <v>34</v>
      </c>
      <c r="H221" s="57" t="s">
        <v>42</v>
      </c>
      <c r="I221" s="57" t="s">
        <v>36</v>
      </c>
      <c r="J221" s="138">
        <v>122000000</v>
      </c>
      <c r="K221" s="57" t="s">
        <v>2957</v>
      </c>
      <c r="L221" s="57" t="s">
        <v>2958</v>
      </c>
      <c r="M221" s="57" t="s">
        <v>2959</v>
      </c>
      <c r="N221" s="57" t="s">
        <v>24</v>
      </c>
      <c r="O221" s="57"/>
      <c r="P221" s="57"/>
      <c r="Q221" s="85"/>
    </row>
    <row r="222" spans="2:17" s="10" customFormat="1" ht="17.25" customHeight="1">
      <c r="B222" s="56">
        <v>2026</v>
      </c>
      <c r="C222" s="58">
        <v>4</v>
      </c>
      <c r="D222" s="58" t="s">
        <v>14</v>
      </c>
      <c r="E222" s="57" t="s">
        <v>2968</v>
      </c>
      <c r="F222" s="57" t="s">
        <v>254</v>
      </c>
      <c r="G222" s="57" t="s">
        <v>34</v>
      </c>
      <c r="H222" s="57" t="s">
        <v>42</v>
      </c>
      <c r="I222" s="57" t="s">
        <v>43</v>
      </c>
      <c r="J222" s="138">
        <v>20000000</v>
      </c>
      <c r="K222" s="57" t="s">
        <v>2969</v>
      </c>
      <c r="L222" s="57" t="s">
        <v>2970</v>
      </c>
      <c r="M222" s="57" t="s">
        <v>2971</v>
      </c>
      <c r="N222" s="58" t="s">
        <v>24</v>
      </c>
      <c r="O222" s="57"/>
      <c r="P222" s="57" t="s">
        <v>79</v>
      </c>
      <c r="Q222" s="85"/>
    </row>
    <row r="223" spans="2:17" s="10" customFormat="1" ht="17.25" customHeight="1">
      <c r="B223" s="56">
        <v>2026</v>
      </c>
      <c r="C223" s="58">
        <v>4</v>
      </c>
      <c r="D223" s="58" t="s">
        <v>14</v>
      </c>
      <c r="E223" s="57" t="s">
        <v>2960</v>
      </c>
      <c r="F223" s="57" t="s">
        <v>254</v>
      </c>
      <c r="G223" s="57" t="s">
        <v>34</v>
      </c>
      <c r="H223" s="57" t="s">
        <v>42</v>
      </c>
      <c r="I223" s="57" t="s">
        <v>36</v>
      </c>
      <c r="J223" s="138">
        <v>50000000</v>
      </c>
      <c r="K223" s="57" t="s">
        <v>2969</v>
      </c>
      <c r="L223" s="57" t="s">
        <v>2961</v>
      </c>
      <c r="M223" s="57" t="s">
        <v>2962</v>
      </c>
      <c r="N223" s="58" t="s">
        <v>24</v>
      </c>
      <c r="O223" s="57"/>
      <c r="P223" s="57"/>
      <c r="Q223" s="85"/>
    </row>
    <row r="224" spans="2:17" s="10" customFormat="1" ht="17.25" customHeight="1">
      <c r="B224" s="56">
        <v>2026</v>
      </c>
      <c r="C224" s="58">
        <v>4</v>
      </c>
      <c r="D224" s="58" t="s">
        <v>14</v>
      </c>
      <c r="E224" s="57" t="s">
        <v>2963</v>
      </c>
      <c r="F224" s="57" t="s">
        <v>254</v>
      </c>
      <c r="G224" s="57" t="s">
        <v>34</v>
      </c>
      <c r="H224" s="57" t="s">
        <v>42</v>
      </c>
      <c r="I224" s="57" t="s">
        <v>43</v>
      </c>
      <c r="J224" s="138">
        <v>20000000</v>
      </c>
      <c r="K224" s="57" t="s">
        <v>2969</v>
      </c>
      <c r="L224" s="57" t="s">
        <v>2961</v>
      </c>
      <c r="M224" s="57" t="s">
        <v>2962</v>
      </c>
      <c r="N224" s="57" t="s">
        <v>24</v>
      </c>
      <c r="O224" s="57"/>
      <c r="P224" s="57" t="s">
        <v>79</v>
      </c>
      <c r="Q224" s="85"/>
    </row>
    <row r="225" spans="2:17" s="10" customFormat="1" ht="17.25" customHeight="1">
      <c r="B225" s="56">
        <v>2026</v>
      </c>
      <c r="C225" s="58">
        <v>4</v>
      </c>
      <c r="D225" s="58" t="s">
        <v>14</v>
      </c>
      <c r="E225" s="57" t="s">
        <v>2964</v>
      </c>
      <c r="F225" s="57" t="s">
        <v>254</v>
      </c>
      <c r="G225" s="57" t="s">
        <v>34</v>
      </c>
      <c r="H225" s="57" t="s">
        <v>42</v>
      </c>
      <c r="I225" s="57" t="s">
        <v>36</v>
      </c>
      <c r="J225" s="138">
        <v>100000000</v>
      </c>
      <c r="K225" s="57" t="s">
        <v>2965</v>
      </c>
      <c r="L225" s="57" t="s">
        <v>2966</v>
      </c>
      <c r="M225" s="57" t="s">
        <v>2967</v>
      </c>
      <c r="N225" s="57" t="s">
        <v>24</v>
      </c>
      <c r="O225" s="57"/>
      <c r="P225" s="57"/>
      <c r="Q225" s="85"/>
    </row>
    <row r="226" spans="2:17" s="10" customFormat="1" ht="17.25" customHeight="1">
      <c r="B226" s="56">
        <v>2026</v>
      </c>
      <c r="C226" s="58">
        <v>6</v>
      </c>
      <c r="D226" s="58" t="s">
        <v>14</v>
      </c>
      <c r="E226" s="57" t="s">
        <v>2972</v>
      </c>
      <c r="F226" s="57" t="s">
        <v>254</v>
      </c>
      <c r="G226" s="57" t="s">
        <v>34</v>
      </c>
      <c r="H226" s="57" t="s">
        <v>42</v>
      </c>
      <c r="I226" s="57" t="s">
        <v>43</v>
      </c>
      <c r="J226" s="138">
        <v>24000000</v>
      </c>
      <c r="K226" s="57" t="s">
        <v>2969</v>
      </c>
      <c r="L226" s="57" t="s">
        <v>2970</v>
      </c>
      <c r="M226" s="57" t="s">
        <v>2971</v>
      </c>
      <c r="N226" s="58" t="s">
        <v>24</v>
      </c>
      <c r="O226" s="57"/>
      <c r="P226" s="57" t="s">
        <v>79</v>
      </c>
      <c r="Q226" s="85"/>
    </row>
    <row r="227" spans="2:17" s="10" customFormat="1" ht="17.25" customHeight="1">
      <c r="B227" s="56">
        <v>2026</v>
      </c>
      <c r="C227" s="58">
        <v>4</v>
      </c>
      <c r="D227" s="58" t="s">
        <v>14</v>
      </c>
      <c r="E227" s="57" t="s">
        <v>1547</v>
      </c>
      <c r="F227" s="57" t="s">
        <v>254</v>
      </c>
      <c r="G227" s="57" t="s">
        <v>34</v>
      </c>
      <c r="H227" s="57" t="s">
        <v>42</v>
      </c>
      <c r="I227" s="57" t="s">
        <v>43</v>
      </c>
      <c r="J227" s="138">
        <v>10000000</v>
      </c>
      <c r="K227" s="57" t="s">
        <v>2973</v>
      </c>
      <c r="L227" s="57" t="s">
        <v>2974</v>
      </c>
      <c r="M227" s="57" t="s">
        <v>955</v>
      </c>
      <c r="N227" s="58" t="s">
        <v>24</v>
      </c>
      <c r="O227" s="57"/>
      <c r="P227" s="57" t="s">
        <v>79</v>
      </c>
      <c r="Q227" s="85"/>
    </row>
    <row r="228" spans="2:17" s="10" customFormat="1" ht="17.25" customHeight="1">
      <c r="B228" s="56">
        <v>2026</v>
      </c>
      <c r="C228" s="58">
        <v>4</v>
      </c>
      <c r="D228" s="58" t="s">
        <v>14</v>
      </c>
      <c r="E228" s="57" t="s">
        <v>958</v>
      </c>
      <c r="F228" s="57" t="s">
        <v>254</v>
      </c>
      <c r="G228" s="57" t="s">
        <v>34</v>
      </c>
      <c r="H228" s="57" t="s">
        <v>42</v>
      </c>
      <c r="I228" s="57" t="s">
        <v>43</v>
      </c>
      <c r="J228" s="138">
        <v>31796600</v>
      </c>
      <c r="K228" s="57" t="s">
        <v>479</v>
      </c>
      <c r="L228" s="57" t="s">
        <v>959</v>
      </c>
      <c r="M228" s="57" t="s">
        <v>960</v>
      </c>
      <c r="N228" s="58" t="s">
        <v>24</v>
      </c>
      <c r="O228" s="57"/>
      <c r="P228" s="57" t="s">
        <v>1682</v>
      </c>
      <c r="Q228" s="85"/>
    </row>
    <row r="229" spans="2:17" s="10" customFormat="1" ht="17.25" customHeight="1">
      <c r="B229" s="56">
        <v>2026</v>
      </c>
      <c r="C229" s="58">
        <v>4</v>
      </c>
      <c r="D229" s="58" t="s">
        <v>14</v>
      </c>
      <c r="E229" s="57" t="s">
        <v>1619</v>
      </c>
      <c r="F229" s="57" t="s">
        <v>254</v>
      </c>
      <c r="G229" s="57" t="s">
        <v>34</v>
      </c>
      <c r="H229" s="57" t="s">
        <v>42</v>
      </c>
      <c r="I229" s="57" t="s">
        <v>43</v>
      </c>
      <c r="J229" s="138">
        <v>9000000</v>
      </c>
      <c r="K229" s="57" t="s">
        <v>479</v>
      </c>
      <c r="L229" s="57" t="s">
        <v>562</v>
      </c>
      <c r="M229" s="57" t="s">
        <v>563</v>
      </c>
      <c r="N229" s="57" t="s">
        <v>24</v>
      </c>
      <c r="O229" s="57"/>
      <c r="P229" s="57" t="s">
        <v>79</v>
      </c>
      <c r="Q229" s="85"/>
    </row>
    <row r="230" spans="2:17" s="10" customFormat="1" ht="17.25" customHeight="1">
      <c r="B230" s="56">
        <v>2026</v>
      </c>
      <c r="C230" s="58">
        <v>4</v>
      </c>
      <c r="D230" s="58" t="s">
        <v>14</v>
      </c>
      <c r="E230" s="57" t="s">
        <v>1629</v>
      </c>
      <c r="F230" s="57" t="s">
        <v>254</v>
      </c>
      <c r="G230" s="57" t="s">
        <v>34</v>
      </c>
      <c r="H230" s="57" t="s">
        <v>42</v>
      </c>
      <c r="I230" s="57" t="s">
        <v>43</v>
      </c>
      <c r="J230" s="138">
        <v>11000000</v>
      </c>
      <c r="K230" s="57" t="s">
        <v>479</v>
      </c>
      <c r="L230" s="57" t="s">
        <v>948</v>
      </c>
      <c r="M230" s="57" t="s">
        <v>949</v>
      </c>
      <c r="N230" s="58" t="s">
        <v>24</v>
      </c>
      <c r="O230" s="57"/>
      <c r="P230" s="57" t="s">
        <v>79</v>
      </c>
      <c r="Q230" s="85"/>
    </row>
    <row r="231" spans="2:17" s="10" customFormat="1" ht="17.25" customHeight="1">
      <c r="B231" s="56">
        <v>2026</v>
      </c>
      <c r="C231" s="58">
        <v>4</v>
      </c>
      <c r="D231" s="58" t="s">
        <v>14</v>
      </c>
      <c r="E231" s="57" t="s">
        <v>3036</v>
      </c>
      <c r="F231" s="57" t="s">
        <v>254</v>
      </c>
      <c r="G231" s="57" t="s">
        <v>34</v>
      </c>
      <c r="H231" s="57" t="s">
        <v>42</v>
      </c>
      <c r="I231" s="57" t="s">
        <v>36</v>
      </c>
      <c r="J231" s="138">
        <v>164700000</v>
      </c>
      <c r="K231" s="57" t="s">
        <v>250</v>
      </c>
      <c r="L231" s="57" t="s">
        <v>840</v>
      </c>
      <c r="M231" s="57" t="s">
        <v>841</v>
      </c>
      <c r="N231" s="58" t="s">
        <v>24</v>
      </c>
      <c r="O231" s="57"/>
      <c r="P231" s="57"/>
      <c r="Q231" s="85"/>
    </row>
    <row r="232" spans="2:17" s="10" customFormat="1" ht="17.25" customHeight="1">
      <c r="B232" s="56">
        <v>2026</v>
      </c>
      <c r="C232" s="58">
        <v>4</v>
      </c>
      <c r="D232" s="58" t="s">
        <v>14</v>
      </c>
      <c r="E232" s="57" t="s">
        <v>1549</v>
      </c>
      <c r="F232" s="57" t="s">
        <v>254</v>
      </c>
      <c r="G232" s="57" t="s">
        <v>34</v>
      </c>
      <c r="H232" s="57" t="s">
        <v>42</v>
      </c>
      <c r="I232" s="57" t="s">
        <v>43</v>
      </c>
      <c r="J232" s="138">
        <v>40185000</v>
      </c>
      <c r="K232" s="57" t="s">
        <v>269</v>
      </c>
      <c r="L232" s="57" t="s">
        <v>1228</v>
      </c>
      <c r="M232" s="57" t="s">
        <v>1217</v>
      </c>
      <c r="N232" s="57" t="s">
        <v>24</v>
      </c>
      <c r="O232" s="57"/>
      <c r="P232" s="57" t="s">
        <v>79</v>
      </c>
      <c r="Q232" s="85"/>
    </row>
    <row r="233" spans="2:17" s="10" customFormat="1" ht="17.25" customHeight="1">
      <c r="B233" s="56">
        <v>2026</v>
      </c>
      <c r="C233" s="58">
        <v>4</v>
      </c>
      <c r="D233" s="58" t="s">
        <v>15</v>
      </c>
      <c r="E233" s="57" t="s">
        <v>3042</v>
      </c>
      <c r="F233" s="57" t="s">
        <v>254</v>
      </c>
      <c r="G233" s="57" t="s">
        <v>41</v>
      </c>
      <c r="H233" s="57" t="s">
        <v>35</v>
      </c>
      <c r="I233" s="57" t="s">
        <v>36</v>
      </c>
      <c r="J233" s="138">
        <v>102000000</v>
      </c>
      <c r="K233" s="57" t="s">
        <v>158</v>
      </c>
      <c r="L233" s="57" t="s">
        <v>569</v>
      </c>
      <c r="M233" s="57" t="s">
        <v>3043</v>
      </c>
      <c r="N233" s="57" t="s">
        <v>24</v>
      </c>
      <c r="O233" s="57"/>
      <c r="P233" s="57"/>
      <c r="Q233" s="85"/>
    </row>
    <row r="234" spans="2:17" s="10" customFormat="1" ht="17.25" customHeight="1">
      <c r="B234" s="56">
        <v>2026</v>
      </c>
      <c r="C234" s="58">
        <v>4</v>
      </c>
      <c r="D234" s="58" t="s">
        <v>14</v>
      </c>
      <c r="E234" s="57" t="s">
        <v>3044</v>
      </c>
      <c r="F234" s="57" t="s">
        <v>254</v>
      </c>
      <c r="G234" s="57" t="s">
        <v>34</v>
      </c>
      <c r="H234" s="57" t="s">
        <v>42</v>
      </c>
      <c r="I234" s="57" t="s">
        <v>36</v>
      </c>
      <c r="J234" s="138">
        <v>900000000</v>
      </c>
      <c r="K234" s="57" t="s">
        <v>3045</v>
      </c>
      <c r="L234" s="57" t="s">
        <v>3046</v>
      </c>
      <c r="M234" s="57" t="s">
        <v>3047</v>
      </c>
      <c r="N234" s="58" t="s">
        <v>24</v>
      </c>
      <c r="O234" s="57"/>
      <c r="P234" s="57"/>
      <c r="Q234" s="85"/>
    </row>
    <row r="235" spans="2:17" s="10" customFormat="1" ht="17.25" customHeight="1">
      <c r="B235" s="56">
        <v>2026</v>
      </c>
      <c r="C235" s="58">
        <v>4</v>
      </c>
      <c r="D235" s="58" t="s">
        <v>15</v>
      </c>
      <c r="E235" s="57" t="s">
        <v>916</v>
      </c>
      <c r="F235" s="57" t="s">
        <v>254</v>
      </c>
      <c r="G235" s="57" t="s">
        <v>41</v>
      </c>
      <c r="H235" s="57" t="s">
        <v>42</v>
      </c>
      <c r="I235" s="57" t="s">
        <v>290</v>
      </c>
      <c r="J235" s="138">
        <v>150000000</v>
      </c>
      <c r="K235" s="57" t="s">
        <v>1548</v>
      </c>
      <c r="L235" s="57" t="s">
        <v>1186</v>
      </c>
      <c r="M235" s="57" t="s">
        <v>3048</v>
      </c>
      <c r="N235" s="58" t="s">
        <v>24</v>
      </c>
      <c r="O235" s="57"/>
      <c r="P235" s="57"/>
      <c r="Q235" s="85"/>
    </row>
    <row r="236" spans="2:17" s="123" customFormat="1" ht="17.25" customHeight="1">
      <c r="B236" s="69">
        <v>2026</v>
      </c>
      <c r="C236" s="69">
        <v>4</v>
      </c>
      <c r="D236" s="69" t="s">
        <v>14</v>
      </c>
      <c r="E236" s="69" t="s">
        <v>1630</v>
      </c>
      <c r="F236" s="69" t="s">
        <v>254</v>
      </c>
      <c r="G236" s="69" t="s">
        <v>41</v>
      </c>
      <c r="H236" s="69" t="s">
        <v>35</v>
      </c>
      <c r="I236" s="69" t="s">
        <v>290</v>
      </c>
      <c r="J236" s="150">
        <v>4000000000</v>
      </c>
      <c r="K236" s="69" t="s">
        <v>1631</v>
      </c>
      <c r="L236" s="69" t="s">
        <v>1632</v>
      </c>
      <c r="M236" s="69" t="s">
        <v>1633</v>
      </c>
      <c r="N236" s="69" t="s">
        <v>44</v>
      </c>
      <c r="O236" s="69"/>
      <c r="P236" s="69"/>
    </row>
    <row r="237" spans="2:17" s="123" customFormat="1" ht="17.25" customHeight="1">
      <c r="B237" s="69">
        <v>2026</v>
      </c>
      <c r="C237" s="69">
        <v>4</v>
      </c>
      <c r="D237" s="69" t="s">
        <v>14</v>
      </c>
      <c r="E237" s="69" t="s">
        <v>919</v>
      </c>
      <c r="F237" s="69" t="s">
        <v>254</v>
      </c>
      <c r="G237" s="69" t="s">
        <v>34</v>
      </c>
      <c r="H237" s="69" t="s">
        <v>42</v>
      </c>
      <c r="I237" s="69" t="s">
        <v>36</v>
      </c>
      <c r="J237" s="150">
        <v>92952000</v>
      </c>
      <c r="K237" s="69" t="s">
        <v>1591</v>
      </c>
      <c r="L237" s="69" t="s">
        <v>920</v>
      </c>
      <c r="M237" s="69" t="s">
        <v>921</v>
      </c>
      <c r="N237" s="69" t="s">
        <v>24</v>
      </c>
      <c r="O237" s="69"/>
      <c r="P237" s="69"/>
    </row>
    <row r="238" spans="2:17" s="123" customFormat="1" ht="17.25" customHeight="1">
      <c r="B238" s="69">
        <v>2026</v>
      </c>
      <c r="C238" s="69">
        <v>5</v>
      </c>
      <c r="D238" s="69" t="s">
        <v>14</v>
      </c>
      <c r="E238" s="69" t="s">
        <v>3049</v>
      </c>
      <c r="F238" s="69" t="s">
        <v>254</v>
      </c>
      <c r="G238" s="69" t="s">
        <v>34</v>
      </c>
      <c r="H238" s="69" t="s">
        <v>42</v>
      </c>
      <c r="I238" s="69" t="s">
        <v>36</v>
      </c>
      <c r="J238" s="150">
        <v>120000000</v>
      </c>
      <c r="K238" s="69" t="s">
        <v>1591</v>
      </c>
      <c r="L238" s="69" t="s">
        <v>3050</v>
      </c>
      <c r="M238" s="69" t="s">
        <v>3051</v>
      </c>
      <c r="N238" s="69" t="s">
        <v>24</v>
      </c>
      <c r="O238" s="69"/>
      <c r="P238" s="69"/>
    </row>
    <row r="239" spans="2:17" s="123" customFormat="1" ht="17.25" customHeight="1">
      <c r="B239" s="69">
        <v>2026</v>
      </c>
      <c r="C239" s="68">
        <v>5</v>
      </c>
      <c r="D239" s="68" t="s">
        <v>14</v>
      </c>
      <c r="E239" s="68" t="s">
        <v>1658</v>
      </c>
      <c r="F239" s="68" t="s">
        <v>254</v>
      </c>
      <c r="G239" s="68" t="s">
        <v>34</v>
      </c>
      <c r="H239" s="68" t="s">
        <v>42</v>
      </c>
      <c r="I239" s="68" t="s">
        <v>290</v>
      </c>
      <c r="J239" s="140">
        <v>35000000</v>
      </c>
      <c r="K239" s="68" t="s">
        <v>1463</v>
      </c>
      <c r="L239" s="68" t="s">
        <v>844</v>
      </c>
      <c r="M239" s="68" t="s">
        <v>249</v>
      </c>
      <c r="N239" s="68" t="s">
        <v>24</v>
      </c>
      <c r="O239" s="68"/>
      <c r="P239" s="68"/>
    </row>
    <row r="240" spans="2:17" s="123" customFormat="1" ht="17.25" customHeight="1">
      <c r="B240" s="69">
        <v>2026</v>
      </c>
      <c r="C240" s="68">
        <v>5</v>
      </c>
      <c r="D240" s="68" t="s">
        <v>14</v>
      </c>
      <c r="E240" s="68" t="s">
        <v>1659</v>
      </c>
      <c r="F240" s="68" t="s">
        <v>254</v>
      </c>
      <c r="G240" s="68" t="s">
        <v>34</v>
      </c>
      <c r="H240" s="68" t="s">
        <v>42</v>
      </c>
      <c r="I240" s="68" t="s">
        <v>290</v>
      </c>
      <c r="J240" s="140">
        <v>30000000</v>
      </c>
      <c r="K240" s="68" t="s">
        <v>1463</v>
      </c>
      <c r="L240" s="68" t="s">
        <v>844</v>
      </c>
      <c r="M240" s="68" t="s">
        <v>249</v>
      </c>
      <c r="N240" s="68" t="s">
        <v>24</v>
      </c>
      <c r="O240" s="68"/>
      <c r="P240" s="68"/>
    </row>
    <row r="241" spans="2:17" s="123" customFormat="1" ht="17.25" customHeight="1">
      <c r="B241" s="69">
        <v>2026</v>
      </c>
      <c r="C241" s="68">
        <v>6</v>
      </c>
      <c r="D241" s="68" t="s">
        <v>14</v>
      </c>
      <c r="E241" s="68" t="s">
        <v>953</v>
      </c>
      <c r="F241" s="68" t="s">
        <v>254</v>
      </c>
      <c r="G241" s="68" t="s">
        <v>34</v>
      </c>
      <c r="H241" s="68" t="s">
        <v>42</v>
      </c>
      <c r="I241" s="68" t="s">
        <v>290</v>
      </c>
      <c r="J241" s="140">
        <v>250000000</v>
      </c>
      <c r="K241" s="68" t="s">
        <v>1463</v>
      </c>
      <c r="L241" s="68" t="s">
        <v>1634</v>
      </c>
      <c r="M241" s="68" t="s">
        <v>1635</v>
      </c>
      <c r="N241" s="68" t="s">
        <v>24</v>
      </c>
      <c r="O241" s="68"/>
      <c r="P241" s="68"/>
    </row>
    <row r="242" spans="2:17" s="10" customFormat="1" ht="17.25" customHeight="1">
      <c r="B242" s="56">
        <v>2026</v>
      </c>
      <c r="C242" s="58">
        <v>5</v>
      </c>
      <c r="D242" s="58" t="s">
        <v>15</v>
      </c>
      <c r="E242" s="57" t="s">
        <v>3053</v>
      </c>
      <c r="F242" s="57" t="s">
        <v>254</v>
      </c>
      <c r="G242" s="57" t="s">
        <v>34</v>
      </c>
      <c r="H242" s="57" t="s">
        <v>42</v>
      </c>
      <c r="I242" s="57" t="s">
        <v>36</v>
      </c>
      <c r="J242" s="138">
        <v>366682000</v>
      </c>
      <c r="K242" s="57" t="s">
        <v>3054</v>
      </c>
      <c r="L242" s="57" t="s">
        <v>3055</v>
      </c>
      <c r="M242" s="57" t="s">
        <v>3056</v>
      </c>
      <c r="N242" s="58" t="s">
        <v>24</v>
      </c>
      <c r="O242" s="57"/>
      <c r="P242" s="57"/>
      <c r="Q242" s="85"/>
    </row>
    <row r="243" spans="2:17" s="10" customFormat="1" ht="17.25" customHeight="1">
      <c r="B243" s="56">
        <v>2026</v>
      </c>
      <c r="C243" s="58">
        <v>5</v>
      </c>
      <c r="D243" s="58" t="s">
        <v>14</v>
      </c>
      <c r="E243" s="57" t="s">
        <v>1655</v>
      </c>
      <c r="F243" s="57" t="s">
        <v>254</v>
      </c>
      <c r="G243" s="57" t="s">
        <v>34</v>
      </c>
      <c r="H243" s="57" t="s">
        <v>42</v>
      </c>
      <c r="I243" s="57" t="s">
        <v>43</v>
      </c>
      <c r="J243" s="138">
        <v>15000000</v>
      </c>
      <c r="K243" s="57" t="s">
        <v>3054</v>
      </c>
      <c r="L243" s="57" t="s">
        <v>3057</v>
      </c>
      <c r="M243" s="57" t="s">
        <v>3058</v>
      </c>
      <c r="N243" s="57" t="s">
        <v>24</v>
      </c>
      <c r="O243" s="57"/>
      <c r="P243" s="57" t="s">
        <v>79</v>
      </c>
      <c r="Q243" s="85"/>
    </row>
    <row r="244" spans="2:17" s="10" customFormat="1" ht="17.25" customHeight="1">
      <c r="B244" s="56">
        <v>2026</v>
      </c>
      <c r="C244" s="58">
        <v>5</v>
      </c>
      <c r="D244" s="58" t="s">
        <v>14</v>
      </c>
      <c r="E244" s="57" t="s">
        <v>3059</v>
      </c>
      <c r="F244" s="57" t="s">
        <v>254</v>
      </c>
      <c r="G244" s="57" t="s">
        <v>34</v>
      </c>
      <c r="H244" s="57" t="s">
        <v>42</v>
      </c>
      <c r="I244" s="57" t="s">
        <v>43</v>
      </c>
      <c r="J244" s="138">
        <v>40000000</v>
      </c>
      <c r="K244" s="57" t="s">
        <v>3054</v>
      </c>
      <c r="L244" s="57" t="s">
        <v>3060</v>
      </c>
      <c r="M244" s="57" t="s">
        <v>3061</v>
      </c>
      <c r="N244" s="58" t="s">
        <v>24</v>
      </c>
      <c r="O244" s="57"/>
      <c r="P244" s="57" t="s">
        <v>79</v>
      </c>
      <c r="Q244" s="85"/>
    </row>
    <row r="245" spans="2:17" s="99" customFormat="1" ht="17.25" customHeight="1">
      <c r="B245" s="69">
        <v>2026</v>
      </c>
      <c r="C245" s="69">
        <v>4</v>
      </c>
      <c r="D245" s="69" t="s">
        <v>14</v>
      </c>
      <c r="E245" s="69" t="s">
        <v>3080</v>
      </c>
      <c r="F245" s="69" t="s">
        <v>254</v>
      </c>
      <c r="G245" s="69" t="s">
        <v>41</v>
      </c>
      <c r="H245" s="69" t="s">
        <v>35</v>
      </c>
      <c r="I245" s="69" t="s">
        <v>36</v>
      </c>
      <c r="J245" s="150">
        <v>31152000</v>
      </c>
      <c r="K245" s="69" t="s">
        <v>564</v>
      </c>
      <c r="L245" s="69" t="s">
        <v>3064</v>
      </c>
      <c r="M245" s="69" t="s">
        <v>922</v>
      </c>
      <c r="N245" s="69" t="s">
        <v>24</v>
      </c>
      <c r="O245" s="69"/>
      <c r="P245" s="56" t="s">
        <v>63</v>
      </c>
    </row>
    <row r="246" spans="2:17" s="99" customFormat="1" ht="17.25" customHeight="1">
      <c r="B246" s="56">
        <v>2026</v>
      </c>
      <c r="C246" s="68">
        <v>4</v>
      </c>
      <c r="D246" s="68" t="s">
        <v>2007</v>
      </c>
      <c r="E246" s="67" t="s">
        <v>3081</v>
      </c>
      <c r="F246" s="67" t="s">
        <v>254</v>
      </c>
      <c r="G246" s="67" t="s">
        <v>41</v>
      </c>
      <c r="H246" s="67" t="s">
        <v>35</v>
      </c>
      <c r="I246" s="67" t="s">
        <v>2056</v>
      </c>
      <c r="J246" s="158">
        <v>397039000</v>
      </c>
      <c r="K246" s="67" t="s">
        <v>3082</v>
      </c>
      <c r="L246" s="67" t="s">
        <v>3077</v>
      </c>
      <c r="M246" s="67" t="s">
        <v>3078</v>
      </c>
      <c r="N246" s="68" t="s">
        <v>24</v>
      </c>
      <c r="O246" s="67"/>
      <c r="P246" s="67"/>
    </row>
    <row r="247" spans="2:17" s="99" customFormat="1" ht="17.25" customHeight="1">
      <c r="B247" s="56">
        <v>2026</v>
      </c>
      <c r="C247" s="69">
        <v>4</v>
      </c>
      <c r="D247" s="69" t="s">
        <v>14</v>
      </c>
      <c r="E247" s="56" t="s">
        <v>3281</v>
      </c>
      <c r="F247" s="56" t="s">
        <v>254</v>
      </c>
      <c r="G247" s="56" t="s">
        <v>34</v>
      </c>
      <c r="H247" s="56" t="s">
        <v>42</v>
      </c>
      <c r="I247" s="56" t="s">
        <v>36</v>
      </c>
      <c r="J247" s="136">
        <v>29460000</v>
      </c>
      <c r="K247" s="56" t="s">
        <v>196</v>
      </c>
      <c r="L247" s="56" t="s">
        <v>1550</v>
      </c>
      <c r="M247" s="56" t="s">
        <v>649</v>
      </c>
      <c r="N247" s="69" t="s">
        <v>24</v>
      </c>
      <c r="O247" s="56"/>
      <c r="P247" s="56"/>
    </row>
    <row r="248" spans="2:17" s="99" customFormat="1" ht="17.25" customHeight="1">
      <c r="B248" s="56">
        <v>2026</v>
      </c>
      <c r="C248" s="68">
        <v>4</v>
      </c>
      <c r="D248" s="68" t="s">
        <v>14</v>
      </c>
      <c r="E248" s="67" t="s">
        <v>3282</v>
      </c>
      <c r="F248" s="67" t="s">
        <v>254</v>
      </c>
      <c r="G248" s="67" t="s">
        <v>41</v>
      </c>
      <c r="H248" s="67" t="s">
        <v>35</v>
      </c>
      <c r="I248" s="67" t="s">
        <v>43</v>
      </c>
      <c r="J248" s="156">
        <v>20414000</v>
      </c>
      <c r="K248" s="67" t="s">
        <v>196</v>
      </c>
      <c r="L248" s="67" t="s">
        <v>1550</v>
      </c>
      <c r="M248" s="67" t="s">
        <v>649</v>
      </c>
      <c r="N248" s="68" t="s">
        <v>24</v>
      </c>
      <c r="O248" s="67"/>
      <c r="P248" s="67" t="s">
        <v>79</v>
      </c>
    </row>
    <row r="249" spans="2:17" s="99" customFormat="1" ht="17.25" customHeight="1">
      <c r="B249" s="56">
        <v>2026</v>
      </c>
      <c r="C249" s="68">
        <v>4</v>
      </c>
      <c r="D249" s="68" t="s">
        <v>14</v>
      </c>
      <c r="E249" s="67" t="s">
        <v>1620</v>
      </c>
      <c r="F249" s="67" t="s">
        <v>254</v>
      </c>
      <c r="G249" s="67" t="s">
        <v>34</v>
      </c>
      <c r="H249" s="67" t="s">
        <v>42</v>
      </c>
      <c r="I249" s="67" t="s">
        <v>36</v>
      </c>
      <c r="J249" s="156">
        <v>8422000</v>
      </c>
      <c r="K249" s="67" t="s">
        <v>424</v>
      </c>
      <c r="L249" s="67" t="s">
        <v>652</v>
      </c>
      <c r="M249" s="67" t="s">
        <v>299</v>
      </c>
      <c r="N249" s="68" t="s">
        <v>24</v>
      </c>
      <c r="O249" s="67"/>
      <c r="P249" s="67"/>
    </row>
    <row r="250" spans="2:17" s="99" customFormat="1" ht="17.25" customHeight="1">
      <c r="B250" s="56">
        <v>2026</v>
      </c>
      <c r="C250" s="68">
        <v>4</v>
      </c>
      <c r="D250" s="68" t="s">
        <v>14</v>
      </c>
      <c r="E250" s="67" t="s">
        <v>1551</v>
      </c>
      <c r="F250" s="67" t="s">
        <v>254</v>
      </c>
      <c r="G250" s="67" t="s">
        <v>41</v>
      </c>
      <c r="H250" s="67" t="s">
        <v>35</v>
      </c>
      <c r="I250" s="67" t="s">
        <v>290</v>
      </c>
      <c r="J250" s="156">
        <v>110000000</v>
      </c>
      <c r="K250" s="67" t="s">
        <v>201</v>
      </c>
      <c r="L250" s="67" t="s">
        <v>95</v>
      </c>
      <c r="M250" s="67" t="s">
        <v>98</v>
      </c>
      <c r="N250" s="68" t="s">
        <v>24</v>
      </c>
      <c r="O250" s="67"/>
      <c r="P250" s="67"/>
    </row>
    <row r="251" spans="2:17" s="99" customFormat="1" ht="17.25" customHeight="1">
      <c r="B251" s="56">
        <v>2026</v>
      </c>
      <c r="C251" s="68">
        <v>6</v>
      </c>
      <c r="D251" s="68" t="s">
        <v>14</v>
      </c>
      <c r="E251" s="67" t="s">
        <v>1671</v>
      </c>
      <c r="F251" s="67" t="s">
        <v>254</v>
      </c>
      <c r="G251" s="67" t="s">
        <v>34</v>
      </c>
      <c r="H251" s="67" t="s">
        <v>42</v>
      </c>
      <c r="I251" s="67" t="s">
        <v>36</v>
      </c>
      <c r="J251" s="156">
        <v>50000000</v>
      </c>
      <c r="K251" s="67" t="s">
        <v>427</v>
      </c>
      <c r="L251" s="67" t="s">
        <v>601</v>
      </c>
      <c r="M251" s="67" t="s">
        <v>600</v>
      </c>
      <c r="N251" s="68" t="s">
        <v>24</v>
      </c>
      <c r="O251" s="67"/>
      <c r="P251" s="67"/>
    </row>
    <row r="252" spans="2:17" s="99" customFormat="1" ht="17.25" customHeight="1">
      <c r="B252" s="56">
        <v>2026</v>
      </c>
      <c r="C252" s="68">
        <v>6</v>
      </c>
      <c r="D252" s="68" t="s">
        <v>14</v>
      </c>
      <c r="E252" s="67" t="s">
        <v>1672</v>
      </c>
      <c r="F252" s="67" t="s">
        <v>254</v>
      </c>
      <c r="G252" s="67" t="s">
        <v>34</v>
      </c>
      <c r="H252" s="67" t="s">
        <v>42</v>
      </c>
      <c r="I252" s="67" t="s">
        <v>36</v>
      </c>
      <c r="J252" s="156">
        <v>50000000</v>
      </c>
      <c r="K252" s="67" t="s">
        <v>427</v>
      </c>
      <c r="L252" s="67" t="s">
        <v>428</v>
      </c>
      <c r="M252" s="67" t="s">
        <v>1110</v>
      </c>
      <c r="N252" s="68" t="s">
        <v>24</v>
      </c>
      <c r="O252" s="67"/>
      <c r="P252" s="67"/>
    </row>
    <row r="253" spans="2:17" s="99" customFormat="1" ht="17.25" customHeight="1">
      <c r="B253" s="56">
        <v>2026</v>
      </c>
      <c r="C253" s="68">
        <v>4</v>
      </c>
      <c r="D253" s="68" t="s">
        <v>14</v>
      </c>
      <c r="E253" s="67" t="s">
        <v>3283</v>
      </c>
      <c r="F253" s="67" t="s">
        <v>33</v>
      </c>
      <c r="G253" s="67" t="s">
        <v>41</v>
      </c>
      <c r="H253" s="67" t="s">
        <v>42</v>
      </c>
      <c r="I253" s="67" t="s">
        <v>36</v>
      </c>
      <c r="J253" s="156">
        <v>103567000</v>
      </c>
      <c r="K253" s="67" t="s">
        <v>3102</v>
      </c>
      <c r="L253" s="67" t="s">
        <v>3103</v>
      </c>
      <c r="M253" s="67" t="s">
        <v>3104</v>
      </c>
      <c r="N253" s="68" t="s">
        <v>24</v>
      </c>
      <c r="O253" s="67"/>
      <c r="P253" s="67"/>
    </row>
    <row r="254" spans="2:17" s="99" customFormat="1" ht="17.25" customHeight="1">
      <c r="B254" s="56">
        <v>2026</v>
      </c>
      <c r="C254" s="68">
        <v>4</v>
      </c>
      <c r="D254" s="68" t="s">
        <v>14</v>
      </c>
      <c r="E254" s="67" t="s">
        <v>3284</v>
      </c>
      <c r="F254" s="67" t="s">
        <v>33</v>
      </c>
      <c r="G254" s="67" t="s">
        <v>34</v>
      </c>
      <c r="H254" s="67" t="s">
        <v>42</v>
      </c>
      <c r="I254" s="67" t="s">
        <v>36</v>
      </c>
      <c r="J254" s="158">
        <v>540510000</v>
      </c>
      <c r="K254" s="67" t="s">
        <v>3285</v>
      </c>
      <c r="L254" s="67" t="s">
        <v>3286</v>
      </c>
      <c r="M254" s="67" t="s">
        <v>3287</v>
      </c>
      <c r="N254" s="68" t="s">
        <v>24</v>
      </c>
      <c r="O254" s="67"/>
      <c r="P254" s="67"/>
    </row>
    <row r="255" spans="2:17" s="99" customFormat="1" ht="17.25" customHeight="1">
      <c r="B255" s="56">
        <v>2026</v>
      </c>
      <c r="C255" s="68">
        <v>4</v>
      </c>
      <c r="D255" s="68" t="s">
        <v>14</v>
      </c>
      <c r="E255" s="67" t="s">
        <v>3288</v>
      </c>
      <c r="F255" s="67" t="s">
        <v>254</v>
      </c>
      <c r="G255" s="67" t="s">
        <v>34</v>
      </c>
      <c r="H255" s="67" t="s">
        <v>42</v>
      </c>
      <c r="I255" s="67" t="s">
        <v>36</v>
      </c>
      <c r="J255" s="158">
        <v>76923000</v>
      </c>
      <c r="K255" s="67" t="s">
        <v>616</v>
      </c>
      <c r="L255" s="67" t="s">
        <v>3289</v>
      </c>
      <c r="M255" s="67" t="s">
        <v>3290</v>
      </c>
      <c r="N255" s="68" t="s">
        <v>24</v>
      </c>
      <c r="O255" s="67"/>
      <c r="P255" s="67"/>
    </row>
    <row r="256" spans="2:17" s="99" customFormat="1" ht="17.25" customHeight="1">
      <c r="B256" s="69">
        <v>2026</v>
      </c>
      <c r="C256" s="68">
        <v>4</v>
      </c>
      <c r="D256" s="68" t="s">
        <v>14</v>
      </c>
      <c r="E256" s="68" t="s">
        <v>3291</v>
      </c>
      <c r="F256" s="68" t="s">
        <v>254</v>
      </c>
      <c r="G256" s="68" t="s">
        <v>34</v>
      </c>
      <c r="H256" s="68" t="s">
        <v>42</v>
      </c>
      <c r="I256" s="68" t="s">
        <v>36</v>
      </c>
      <c r="J256" s="140">
        <v>220000000</v>
      </c>
      <c r="K256" s="68" t="s">
        <v>3292</v>
      </c>
      <c r="L256" s="68" t="s">
        <v>3293</v>
      </c>
      <c r="M256" s="68" t="s">
        <v>3294</v>
      </c>
      <c r="N256" s="68" t="s">
        <v>24</v>
      </c>
      <c r="O256" s="67"/>
      <c r="P256" s="67"/>
    </row>
    <row r="257" spans="2:16" s="99" customFormat="1" ht="17.25" customHeight="1">
      <c r="B257" s="69">
        <v>2026</v>
      </c>
      <c r="C257" s="68">
        <v>4</v>
      </c>
      <c r="D257" s="68" t="s">
        <v>14</v>
      </c>
      <c r="E257" s="68" t="s">
        <v>3295</v>
      </c>
      <c r="F257" s="68" t="s">
        <v>254</v>
      </c>
      <c r="G257" s="68" t="s">
        <v>34</v>
      </c>
      <c r="H257" s="68" t="s">
        <v>42</v>
      </c>
      <c r="I257" s="68" t="s">
        <v>36</v>
      </c>
      <c r="J257" s="140">
        <v>220000000</v>
      </c>
      <c r="K257" s="68" t="s">
        <v>3292</v>
      </c>
      <c r="L257" s="68" t="s">
        <v>3293</v>
      </c>
      <c r="M257" s="68" t="s">
        <v>3294</v>
      </c>
      <c r="N257" s="68" t="s">
        <v>24</v>
      </c>
      <c r="O257" s="67"/>
      <c r="P257" s="67"/>
    </row>
    <row r="258" spans="2:16" s="99" customFormat="1" ht="17.25" customHeight="1">
      <c r="B258" s="69">
        <v>2026</v>
      </c>
      <c r="C258" s="68">
        <v>4</v>
      </c>
      <c r="D258" s="68" t="s">
        <v>14</v>
      </c>
      <c r="E258" s="68" t="s">
        <v>3296</v>
      </c>
      <c r="F258" s="68" t="s">
        <v>254</v>
      </c>
      <c r="G258" s="68" t="s">
        <v>34</v>
      </c>
      <c r="H258" s="68" t="s">
        <v>42</v>
      </c>
      <c r="I258" s="68" t="s">
        <v>36</v>
      </c>
      <c r="J258" s="140">
        <v>220000000</v>
      </c>
      <c r="K258" s="68" t="s">
        <v>3292</v>
      </c>
      <c r="L258" s="68" t="s">
        <v>3293</v>
      </c>
      <c r="M258" s="68" t="s">
        <v>3294</v>
      </c>
      <c r="N258" s="68" t="s">
        <v>24</v>
      </c>
      <c r="O258" s="67"/>
      <c r="P258" s="67"/>
    </row>
    <row r="259" spans="2:16" s="99" customFormat="1" ht="17.25" customHeight="1">
      <c r="B259" s="69">
        <v>2026</v>
      </c>
      <c r="C259" s="68">
        <v>4</v>
      </c>
      <c r="D259" s="68" t="s">
        <v>14</v>
      </c>
      <c r="E259" s="68" t="s">
        <v>3297</v>
      </c>
      <c r="F259" s="68" t="s">
        <v>254</v>
      </c>
      <c r="G259" s="68" t="s">
        <v>34</v>
      </c>
      <c r="H259" s="68" t="s">
        <v>42</v>
      </c>
      <c r="I259" s="68" t="s">
        <v>36</v>
      </c>
      <c r="J259" s="140">
        <v>180000000</v>
      </c>
      <c r="K259" s="68" t="s">
        <v>3292</v>
      </c>
      <c r="L259" s="68" t="s">
        <v>3293</v>
      </c>
      <c r="M259" s="68" t="s">
        <v>3294</v>
      </c>
      <c r="N259" s="68" t="s">
        <v>24</v>
      </c>
      <c r="O259" s="67"/>
      <c r="P259" s="67"/>
    </row>
    <row r="260" spans="2:16" s="99" customFormat="1" ht="17.25" customHeight="1">
      <c r="B260" s="56">
        <v>2026</v>
      </c>
      <c r="C260" s="68">
        <v>4</v>
      </c>
      <c r="D260" s="68" t="s">
        <v>14</v>
      </c>
      <c r="E260" s="67" t="s">
        <v>3298</v>
      </c>
      <c r="F260" s="67" t="s">
        <v>254</v>
      </c>
      <c r="G260" s="67" t="s">
        <v>41</v>
      </c>
      <c r="H260" s="67" t="s">
        <v>42</v>
      </c>
      <c r="I260" s="67" t="s">
        <v>43</v>
      </c>
      <c r="J260" s="156">
        <v>24420000</v>
      </c>
      <c r="K260" s="67" t="s">
        <v>263</v>
      </c>
      <c r="L260" s="67" t="s">
        <v>669</v>
      </c>
      <c r="M260" s="67" t="s">
        <v>1133</v>
      </c>
      <c r="N260" s="68" t="s">
        <v>24</v>
      </c>
      <c r="O260" s="67"/>
      <c r="P260" s="67" t="s">
        <v>79</v>
      </c>
    </row>
    <row r="261" spans="2:16" s="99" customFormat="1" ht="17.25" customHeight="1">
      <c r="B261" s="56">
        <v>2026</v>
      </c>
      <c r="C261" s="68">
        <v>4</v>
      </c>
      <c r="D261" s="68" t="s">
        <v>14</v>
      </c>
      <c r="E261" s="67" t="s">
        <v>3299</v>
      </c>
      <c r="F261" s="67" t="s">
        <v>254</v>
      </c>
      <c r="G261" s="67" t="s">
        <v>41</v>
      </c>
      <c r="H261" s="67" t="s">
        <v>42</v>
      </c>
      <c r="I261" s="67" t="s">
        <v>43</v>
      </c>
      <c r="J261" s="156">
        <v>24420000</v>
      </c>
      <c r="K261" s="67" t="s">
        <v>263</v>
      </c>
      <c r="L261" s="67" t="s">
        <v>669</v>
      </c>
      <c r="M261" s="67" t="s">
        <v>1133</v>
      </c>
      <c r="N261" s="68" t="s">
        <v>24</v>
      </c>
      <c r="O261" s="67"/>
      <c r="P261" s="67" t="s">
        <v>79</v>
      </c>
    </row>
    <row r="262" spans="2:16" s="99" customFormat="1" ht="17.25" customHeight="1">
      <c r="B262" s="67">
        <v>2026</v>
      </c>
      <c r="C262" s="68">
        <v>4</v>
      </c>
      <c r="D262" s="68" t="s">
        <v>14</v>
      </c>
      <c r="E262" s="67" t="s">
        <v>3300</v>
      </c>
      <c r="F262" s="67" t="s">
        <v>254</v>
      </c>
      <c r="G262" s="67" t="s">
        <v>41</v>
      </c>
      <c r="H262" s="67" t="s">
        <v>42</v>
      </c>
      <c r="I262" s="67" t="s">
        <v>36</v>
      </c>
      <c r="J262" s="156">
        <v>58135000</v>
      </c>
      <c r="K262" s="67" t="s">
        <v>263</v>
      </c>
      <c r="L262" s="67" t="s">
        <v>3106</v>
      </c>
      <c r="M262" s="67" t="s">
        <v>1132</v>
      </c>
      <c r="N262" s="68" t="s">
        <v>24</v>
      </c>
      <c r="O262" s="67"/>
      <c r="P262" s="67"/>
    </row>
    <row r="263" spans="2:16" s="99" customFormat="1" ht="17.25" customHeight="1">
      <c r="B263" s="56">
        <v>2026</v>
      </c>
      <c r="C263" s="68">
        <v>4</v>
      </c>
      <c r="D263" s="68" t="s">
        <v>14</v>
      </c>
      <c r="E263" s="67" t="s">
        <v>3301</v>
      </c>
      <c r="F263" s="67" t="s">
        <v>254</v>
      </c>
      <c r="G263" s="67" t="s">
        <v>41</v>
      </c>
      <c r="H263" s="67" t="s">
        <v>35</v>
      </c>
      <c r="I263" s="67" t="s">
        <v>43</v>
      </c>
      <c r="J263" s="156">
        <v>37850000</v>
      </c>
      <c r="K263" s="67" t="s">
        <v>263</v>
      </c>
      <c r="L263" s="67" t="s">
        <v>3302</v>
      </c>
      <c r="M263" s="67" t="s">
        <v>1201</v>
      </c>
      <c r="N263" s="68" t="s">
        <v>24</v>
      </c>
      <c r="O263" s="67"/>
      <c r="P263" s="67" t="s">
        <v>79</v>
      </c>
    </row>
    <row r="264" spans="2:16" s="99" customFormat="1" ht="17.25" customHeight="1">
      <c r="B264" s="56">
        <v>2026</v>
      </c>
      <c r="C264" s="68">
        <v>4</v>
      </c>
      <c r="D264" s="68" t="s">
        <v>14</v>
      </c>
      <c r="E264" s="67" t="s">
        <v>3303</v>
      </c>
      <c r="F264" s="67" t="s">
        <v>254</v>
      </c>
      <c r="G264" s="67" t="s">
        <v>41</v>
      </c>
      <c r="H264" s="67" t="s">
        <v>35</v>
      </c>
      <c r="I264" s="67" t="s">
        <v>43</v>
      </c>
      <c r="J264" s="156">
        <v>19000000</v>
      </c>
      <c r="K264" s="67" t="s">
        <v>263</v>
      </c>
      <c r="L264" s="67" t="s">
        <v>923</v>
      </c>
      <c r="M264" s="67" t="s">
        <v>924</v>
      </c>
      <c r="N264" s="68" t="s">
        <v>24</v>
      </c>
      <c r="O264" s="67"/>
      <c r="P264" s="67" t="s">
        <v>79</v>
      </c>
    </row>
    <row r="265" spans="2:16" s="99" customFormat="1" ht="17.25" customHeight="1">
      <c r="B265" s="56">
        <v>2026</v>
      </c>
      <c r="C265" s="68">
        <v>4</v>
      </c>
      <c r="D265" s="68" t="s">
        <v>14</v>
      </c>
      <c r="E265" s="67" t="s">
        <v>3304</v>
      </c>
      <c r="F265" s="67" t="s">
        <v>254</v>
      </c>
      <c r="G265" s="67" t="s">
        <v>34</v>
      </c>
      <c r="H265" s="67" t="s">
        <v>42</v>
      </c>
      <c r="I265" s="67" t="s">
        <v>36</v>
      </c>
      <c r="J265" s="156">
        <v>1118000000</v>
      </c>
      <c r="K265" s="67" t="s">
        <v>263</v>
      </c>
      <c r="L265" s="67" t="s">
        <v>692</v>
      </c>
      <c r="M265" s="67" t="s">
        <v>693</v>
      </c>
      <c r="N265" s="68" t="s">
        <v>24</v>
      </c>
      <c r="O265" s="67"/>
      <c r="P265" s="67"/>
    </row>
    <row r="266" spans="2:16" s="99" customFormat="1" ht="17.25" customHeight="1">
      <c r="B266" s="56">
        <v>2026</v>
      </c>
      <c r="C266" s="68">
        <v>4</v>
      </c>
      <c r="D266" s="68" t="s">
        <v>14</v>
      </c>
      <c r="E266" s="67" t="s">
        <v>3305</v>
      </c>
      <c r="F266" s="67" t="s">
        <v>254</v>
      </c>
      <c r="G266" s="67" t="s">
        <v>34</v>
      </c>
      <c r="H266" s="67" t="s">
        <v>42</v>
      </c>
      <c r="I266" s="67" t="s">
        <v>36</v>
      </c>
      <c r="J266" s="156">
        <v>544000000</v>
      </c>
      <c r="K266" s="67" t="s">
        <v>263</v>
      </c>
      <c r="L266" s="67" t="s">
        <v>3302</v>
      </c>
      <c r="M266" s="67" t="s">
        <v>1201</v>
      </c>
      <c r="N266" s="68" t="s">
        <v>24</v>
      </c>
      <c r="O266" s="67"/>
      <c r="P266" s="67"/>
    </row>
    <row r="267" spans="2:16" s="99" customFormat="1" ht="17.25" customHeight="1">
      <c r="B267" s="56">
        <v>2026</v>
      </c>
      <c r="C267" s="68">
        <v>4</v>
      </c>
      <c r="D267" s="68" t="s">
        <v>14</v>
      </c>
      <c r="E267" s="67" t="s">
        <v>3298</v>
      </c>
      <c r="F267" s="67" t="s">
        <v>254</v>
      </c>
      <c r="G267" s="67" t="s">
        <v>41</v>
      </c>
      <c r="H267" s="67" t="s">
        <v>42</v>
      </c>
      <c r="I267" s="67" t="s">
        <v>43</v>
      </c>
      <c r="J267" s="156">
        <v>24420000</v>
      </c>
      <c r="K267" s="67" t="s">
        <v>263</v>
      </c>
      <c r="L267" s="67" t="s">
        <v>669</v>
      </c>
      <c r="M267" s="67" t="s">
        <v>1133</v>
      </c>
      <c r="N267" s="68" t="s">
        <v>24</v>
      </c>
      <c r="O267" s="67"/>
      <c r="P267" s="67" t="s">
        <v>79</v>
      </c>
    </row>
    <row r="268" spans="2:16" s="99" customFormat="1" ht="17.25" customHeight="1">
      <c r="B268" s="67">
        <v>2026</v>
      </c>
      <c r="C268" s="68">
        <v>4</v>
      </c>
      <c r="D268" s="68" t="s">
        <v>14</v>
      </c>
      <c r="E268" s="67" t="s">
        <v>3299</v>
      </c>
      <c r="F268" s="67" t="s">
        <v>254</v>
      </c>
      <c r="G268" s="67" t="s">
        <v>41</v>
      </c>
      <c r="H268" s="67" t="s">
        <v>42</v>
      </c>
      <c r="I268" s="67" t="s">
        <v>43</v>
      </c>
      <c r="J268" s="156">
        <v>24420000</v>
      </c>
      <c r="K268" s="67" t="s">
        <v>263</v>
      </c>
      <c r="L268" s="67" t="s">
        <v>669</v>
      </c>
      <c r="M268" s="67" t="s">
        <v>1133</v>
      </c>
      <c r="N268" s="68" t="s">
        <v>24</v>
      </c>
      <c r="O268" s="67"/>
      <c r="P268" s="67" t="s">
        <v>79</v>
      </c>
    </row>
    <row r="269" spans="2:16" s="99" customFormat="1" ht="17.25" customHeight="1">
      <c r="B269" s="56">
        <v>2026</v>
      </c>
      <c r="C269" s="69">
        <v>4</v>
      </c>
      <c r="D269" s="69" t="s">
        <v>14</v>
      </c>
      <c r="E269" s="56" t="s">
        <v>3300</v>
      </c>
      <c r="F269" s="56" t="s">
        <v>254</v>
      </c>
      <c r="G269" s="56" t="s">
        <v>41</v>
      </c>
      <c r="H269" s="56" t="s">
        <v>42</v>
      </c>
      <c r="I269" s="56" t="s">
        <v>36</v>
      </c>
      <c r="J269" s="136">
        <v>58135000</v>
      </c>
      <c r="K269" s="56" t="s">
        <v>263</v>
      </c>
      <c r="L269" s="56" t="s">
        <v>3106</v>
      </c>
      <c r="M269" s="56" t="s">
        <v>1132</v>
      </c>
      <c r="N269" s="69" t="s">
        <v>24</v>
      </c>
      <c r="O269" s="56"/>
      <c r="P269" s="56"/>
    </row>
    <row r="270" spans="2:16" s="99" customFormat="1" ht="17.25" customHeight="1">
      <c r="B270" s="56">
        <v>2026</v>
      </c>
      <c r="C270" s="68">
        <v>4</v>
      </c>
      <c r="D270" s="68" t="s">
        <v>14</v>
      </c>
      <c r="E270" s="67" t="s">
        <v>3301</v>
      </c>
      <c r="F270" s="67" t="s">
        <v>254</v>
      </c>
      <c r="G270" s="67" t="s">
        <v>41</v>
      </c>
      <c r="H270" s="67" t="s">
        <v>35</v>
      </c>
      <c r="I270" s="67" t="s">
        <v>43</v>
      </c>
      <c r="J270" s="156">
        <v>37850000</v>
      </c>
      <c r="K270" s="67" t="s">
        <v>263</v>
      </c>
      <c r="L270" s="67" t="s">
        <v>3302</v>
      </c>
      <c r="M270" s="67" t="s">
        <v>1201</v>
      </c>
      <c r="N270" s="68" t="s">
        <v>24</v>
      </c>
      <c r="O270" s="67"/>
      <c r="P270" s="67" t="s">
        <v>79</v>
      </c>
    </row>
    <row r="271" spans="2:16" s="99" customFormat="1" ht="17.25" customHeight="1">
      <c r="B271" s="56">
        <v>2026</v>
      </c>
      <c r="C271" s="68">
        <v>4</v>
      </c>
      <c r="D271" s="68" t="s">
        <v>14</v>
      </c>
      <c r="E271" s="67" t="s">
        <v>3303</v>
      </c>
      <c r="F271" s="67" t="s">
        <v>254</v>
      </c>
      <c r="G271" s="67" t="s">
        <v>41</v>
      </c>
      <c r="H271" s="67" t="s">
        <v>35</v>
      </c>
      <c r="I271" s="67" t="s">
        <v>43</v>
      </c>
      <c r="J271" s="156">
        <v>19000000</v>
      </c>
      <c r="K271" s="67" t="s">
        <v>263</v>
      </c>
      <c r="L271" s="67" t="s">
        <v>923</v>
      </c>
      <c r="M271" s="67" t="s">
        <v>924</v>
      </c>
      <c r="N271" s="68" t="s">
        <v>24</v>
      </c>
      <c r="O271" s="67"/>
      <c r="P271" s="67" t="s">
        <v>79</v>
      </c>
    </row>
    <row r="272" spans="2:16" s="99" customFormat="1" ht="17.25" customHeight="1">
      <c r="B272" s="56">
        <v>2026</v>
      </c>
      <c r="C272" s="68">
        <v>4</v>
      </c>
      <c r="D272" s="68" t="s">
        <v>14</v>
      </c>
      <c r="E272" s="67" t="s">
        <v>3304</v>
      </c>
      <c r="F272" s="67" t="s">
        <v>254</v>
      </c>
      <c r="G272" s="67" t="s">
        <v>34</v>
      </c>
      <c r="H272" s="67" t="s">
        <v>42</v>
      </c>
      <c r="I272" s="67" t="s">
        <v>36</v>
      </c>
      <c r="J272" s="156">
        <v>1118000000</v>
      </c>
      <c r="K272" s="67" t="s">
        <v>263</v>
      </c>
      <c r="L272" s="67" t="s">
        <v>692</v>
      </c>
      <c r="M272" s="67" t="s">
        <v>693</v>
      </c>
      <c r="N272" s="68" t="s">
        <v>24</v>
      </c>
      <c r="O272" s="67"/>
      <c r="P272" s="67"/>
    </row>
    <row r="273" spans="2:16" s="99" customFormat="1" ht="17.25" customHeight="1">
      <c r="B273" s="56">
        <v>2026</v>
      </c>
      <c r="C273" s="68">
        <v>4</v>
      </c>
      <c r="D273" s="68" t="s">
        <v>14</v>
      </c>
      <c r="E273" s="67" t="s">
        <v>3305</v>
      </c>
      <c r="F273" s="67" t="s">
        <v>254</v>
      </c>
      <c r="G273" s="67" t="s">
        <v>34</v>
      </c>
      <c r="H273" s="67" t="s">
        <v>42</v>
      </c>
      <c r="I273" s="67" t="s">
        <v>36</v>
      </c>
      <c r="J273" s="156">
        <v>544000000</v>
      </c>
      <c r="K273" s="67" t="s">
        <v>263</v>
      </c>
      <c r="L273" s="67" t="s">
        <v>3302</v>
      </c>
      <c r="M273" s="67" t="s">
        <v>1201</v>
      </c>
      <c r="N273" s="68" t="s">
        <v>24</v>
      </c>
      <c r="O273" s="67"/>
      <c r="P273" s="67"/>
    </row>
    <row r="274" spans="2:16" s="99" customFormat="1" ht="17.25" customHeight="1">
      <c r="B274" s="69">
        <v>2026</v>
      </c>
      <c r="C274" s="68">
        <v>6</v>
      </c>
      <c r="D274" s="68" t="s">
        <v>14</v>
      </c>
      <c r="E274" s="68" t="s">
        <v>1673</v>
      </c>
      <c r="F274" s="68" t="s">
        <v>254</v>
      </c>
      <c r="G274" s="68" t="s">
        <v>41</v>
      </c>
      <c r="H274" s="68" t="s">
        <v>35</v>
      </c>
      <c r="I274" s="68" t="s">
        <v>36</v>
      </c>
      <c r="J274" s="140">
        <v>50000000</v>
      </c>
      <c r="K274" s="68" t="s">
        <v>263</v>
      </c>
      <c r="L274" s="68" t="s">
        <v>923</v>
      </c>
      <c r="M274" s="68" t="s">
        <v>924</v>
      </c>
      <c r="N274" s="68" t="s">
        <v>24</v>
      </c>
      <c r="O274" s="68"/>
      <c r="P274" s="68"/>
    </row>
    <row r="275" spans="2:16" s="99" customFormat="1" ht="17.25" customHeight="1">
      <c r="B275" s="56">
        <v>2026</v>
      </c>
      <c r="C275" s="68">
        <v>4</v>
      </c>
      <c r="D275" s="68" t="s">
        <v>14</v>
      </c>
      <c r="E275" s="67" t="s">
        <v>3306</v>
      </c>
      <c r="F275" s="67" t="s">
        <v>254</v>
      </c>
      <c r="G275" s="67" t="s">
        <v>34</v>
      </c>
      <c r="H275" s="67" t="s">
        <v>42</v>
      </c>
      <c r="I275" s="67" t="s">
        <v>43</v>
      </c>
      <c r="J275" s="156">
        <v>19400000</v>
      </c>
      <c r="K275" s="67" t="s">
        <v>658</v>
      </c>
      <c r="L275" s="67" t="s">
        <v>3307</v>
      </c>
      <c r="M275" s="67" t="s">
        <v>1202</v>
      </c>
      <c r="N275" s="68" t="s">
        <v>24</v>
      </c>
      <c r="O275" s="67"/>
      <c r="P275" s="67" t="s">
        <v>79</v>
      </c>
    </row>
    <row r="276" spans="2:16" s="99" customFormat="1" ht="17.25" customHeight="1">
      <c r="B276" s="69">
        <v>2026</v>
      </c>
      <c r="C276" s="68">
        <v>4</v>
      </c>
      <c r="D276" s="68" t="s">
        <v>14</v>
      </c>
      <c r="E276" s="68" t="s">
        <v>1592</v>
      </c>
      <c r="F276" s="68" t="s">
        <v>254</v>
      </c>
      <c r="G276" s="68" t="s">
        <v>41</v>
      </c>
      <c r="H276" s="68" t="s">
        <v>35</v>
      </c>
      <c r="I276" s="68" t="s">
        <v>36</v>
      </c>
      <c r="J276" s="140">
        <v>997566000</v>
      </c>
      <c r="K276" s="68" t="s">
        <v>1593</v>
      </c>
      <c r="L276" s="68" t="s">
        <v>1594</v>
      </c>
      <c r="M276" s="68" t="s">
        <v>1595</v>
      </c>
      <c r="N276" s="68" t="s">
        <v>44</v>
      </c>
      <c r="O276" s="67"/>
      <c r="P276" s="67"/>
    </row>
    <row r="277" spans="2:16" s="99" customFormat="1" ht="17.25" customHeight="1">
      <c r="B277" s="56">
        <v>2026</v>
      </c>
      <c r="C277" s="68">
        <v>4</v>
      </c>
      <c r="D277" s="68" t="s">
        <v>14</v>
      </c>
      <c r="E277" s="67" t="s">
        <v>1552</v>
      </c>
      <c r="F277" s="67" t="s">
        <v>254</v>
      </c>
      <c r="G277" s="67" t="s">
        <v>34</v>
      </c>
      <c r="H277" s="67" t="s">
        <v>42</v>
      </c>
      <c r="I277" s="67" t="s">
        <v>36</v>
      </c>
      <c r="J277" s="156">
        <v>100000000</v>
      </c>
      <c r="K277" s="67" t="s">
        <v>906</v>
      </c>
      <c r="L277" s="67" t="s">
        <v>1286</v>
      </c>
      <c r="M277" s="67" t="s">
        <v>1287</v>
      </c>
      <c r="N277" s="68" t="s">
        <v>24</v>
      </c>
      <c r="O277" s="67"/>
      <c r="P277" s="67"/>
    </row>
    <row r="278" spans="2:16" s="99" customFormat="1" ht="17.25" customHeight="1">
      <c r="B278" s="69">
        <v>2026</v>
      </c>
      <c r="C278" s="68">
        <v>4</v>
      </c>
      <c r="D278" s="68" t="s">
        <v>14</v>
      </c>
      <c r="E278" s="68" t="s">
        <v>1636</v>
      </c>
      <c r="F278" s="68" t="s">
        <v>40</v>
      </c>
      <c r="G278" s="68" t="s">
        <v>41</v>
      </c>
      <c r="H278" s="68" t="s">
        <v>35</v>
      </c>
      <c r="I278" s="68" t="s">
        <v>36</v>
      </c>
      <c r="J278" s="140">
        <v>146441000</v>
      </c>
      <c r="K278" s="68" t="s">
        <v>197</v>
      </c>
      <c r="L278" s="68" t="s">
        <v>434</v>
      </c>
      <c r="M278" s="68" t="s">
        <v>435</v>
      </c>
      <c r="N278" s="68" t="s">
        <v>24</v>
      </c>
      <c r="O278" s="68"/>
      <c r="P278" s="68"/>
    </row>
    <row r="279" spans="2:16" s="99" customFormat="1" ht="17.25" customHeight="1">
      <c r="B279" s="69">
        <v>2026</v>
      </c>
      <c r="C279" s="68">
        <v>4</v>
      </c>
      <c r="D279" s="68" t="s">
        <v>14</v>
      </c>
      <c r="E279" s="68" t="s">
        <v>1637</v>
      </c>
      <c r="F279" s="68" t="s">
        <v>254</v>
      </c>
      <c r="G279" s="68" t="s">
        <v>34</v>
      </c>
      <c r="H279" s="68" t="s">
        <v>42</v>
      </c>
      <c r="I279" s="68" t="s">
        <v>36</v>
      </c>
      <c r="J279" s="140">
        <v>15000000</v>
      </c>
      <c r="K279" s="68" t="s">
        <v>436</v>
      </c>
      <c r="L279" s="68" t="s">
        <v>1638</v>
      </c>
      <c r="M279" s="68" t="s">
        <v>1639</v>
      </c>
      <c r="N279" s="68" t="s">
        <v>24</v>
      </c>
      <c r="O279" s="68"/>
      <c r="P279" s="68" t="s">
        <v>79</v>
      </c>
    </row>
    <row r="280" spans="2:16" s="99" customFormat="1" ht="17.25" customHeight="1">
      <c r="B280" s="69">
        <v>2026</v>
      </c>
      <c r="C280" s="68">
        <v>4</v>
      </c>
      <c r="D280" s="68" t="s">
        <v>14</v>
      </c>
      <c r="E280" s="68" t="s">
        <v>1637</v>
      </c>
      <c r="F280" s="68" t="s">
        <v>254</v>
      </c>
      <c r="G280" s="68" t="s">
        <v>34</v>
      </c>
      <c r="H280" s="68" t="s">
        <v>42</v>
      </c>
      <c r="I280" s="68" t="s">
        <v>36</v>
      </c>
      <c r="J280" s="140">
        <v>15000000</v>
      </c>
      <c r="K280" s="68" t="s">
        <v>436</v>
      </c>
      <c r="L280" s="68" t="s">
        <v>1638</v>
      </c>
      <c r="M280" s="68" t="s">
        <v>1639</v>
      </c>
      <c r="N280" s="68" t="s">
        <v>24</v>
      </c>
      <c r="O280" s="68"/>
      <c r="P280" s="68" t="s">
        <v>79</v>
      </c>
    </row>
    <row r="281" spans="2:16" s="99" customFormat="1" ht="17.25" customHeight="1">
      <c r="B281" s="69">
        <v>2026</v>
      </c>
      <c r="C281" s="68">
        <v>4</v>
      </c>
      <c r="D281" s="68" t="s">
        <v>14</v>
      </c>
      <c r="E281" s="68" t="s">
        <v>1637</v>
      </c>
      <c r="F281" s="68" t="s">
        <v>254</v>
      </c>
      <c r="G281" s="68" t="s">
        <v>34</v>
      </c>
      <c r="H281" s="68" t="s">
        <v>42</v>
      </c>
      <c r="I281" s="68" t="s">
        <v>36</v>
      </c>
      <c r="J281" s="140">
        <v>15000000</v>
      </c>
      <c r="K281" s="68" t="s">
        <v>436</v>
      </c>
      <c r="L281" s="68" t="s">
        <v>1638</v>
      </c>
      <c r="M281" s="68" t="s">
        <v>1639</v>
      </c>
      <c r="N281" s="68" t="s">
        <v>24</v>
      </c>
      <c r="O281" s="68"/>
      <c r="P281" s="68" t="s">
        <v>79</v>
      </c>
    </row>
    <row r="282" spans="2:16" s="99" customFormat="1" ht="17.25" customHeight="1">
      <c r="B282" s="69">
        <v>2026</v>
      </c>
      <c r="C282" s="68">
        <v>4</v>
      </c>
      <c r="D282" s="68" t="s">
        <v>14</v>
      </c>
      <c r="E282" s="68" t="s">
        <v>1640</v>
      </c>
      <c r="F282" s="68" t="s">
        <v>254</v>
      </c>
      <c r="G282" s="68" t="s">
        <v>34</v>
      </c>
      <c r="H282" s="68" t="s">
        <v>42</v>
      </c>
      <c r="I282" s="68" t="s">
        <v>36</v>
      </c>
      <c r="J282" s="140">
        <v>15000000</v>
      </c>
      <c r="K282" s="68" t="s">
        <v>436</v>
      </c>
      <c r="L282" s="68" t="s">
        <v>1638</v>
      </c>
      <c r="M282" s="68" t="s">
        <v>1639</v>
      </c>
      <c r="N282" s="68" t="s">
        <v>24</v>
      </c>
      <c r="O282" s="68"/>
      <c r="P282" s="68" t="s">
        <v>79</v>
      </c>
    </row>
    <row r="283" spans="2:16" s="99" customFormat="1" ht="17.25" customHeight="1">
      <c r="B283" s="69">
        <v>2026</v>
      </c>
      <c r="C283" s="68">
        <v>4</v>
      </c>
      <c r="D283" s="68" t="s">
        <v>14</v>
      </c>
      <c r="E283" s="68" t="s">
        <v>1640</v>
      </c>
      <c r="F283" s="68" t="s">
        <v>254</v>
      </c>
      <c r="G283" s="68" t="s">
        <v>34</v>
      </c>
      <c r="H283" s="68" t="s">
        <v>42</v>
      </c>
      <c r="I283" s="68" t="s">
        <v>36</v>
      </c>
      <c r="J283" s="140">
        <v>15000000</v>
      </c>
      <c r="K283" s="68" t="s">
        <v>436</v>
      </c>
      <c r="L283" s="68" t="s">
        <v>1638</v>
      </c>
      <c r="M283" s="68" t="s">
        <v>1639</v>
      </c>
      <c r="N283" s="68" t="s">
        <v>24</v>
      </c>
      <c r="O283" s="68"/>
      <c r="P283" s="68" t="s">
        <v>79</v>
      </c>
    </row>
    <row r="284" spans="2:16" s="99" customFormat="1" ht="17.25" customHeight="1">
      <c r="B284" s="69">
        <v>2026</v>
      </c>
      <c r="C284" s="68">
        <v>4</v>
      </c>
      <c r="D284" s="68" t="s">
        <v>14</v>
      </c>
      <c r="E284" s="68" t="s">
        <v>1641</v>
      </c>
      <c r="F284" s="68" t="s">
        <v>254</v>
      </c>
      <c r="G284" s="68" t="s">
        <v>34</v>
      </c>
      <c r="H284" s="68" t="s">
        <v>42</v>
      </c>
      <c r="I284" s="68" t="s">
        <v>36</v>
      </c>
      <c r="J284" s="140">
        <v>15000000</v>
      </c>
      <c r="K284" s="68" t="s">
        <v>436</v>
      </c>
      <c r="L284" s="68" t="s">
        <v>1638</v>
      </c>
      <c r="M284" s="68" t="s">
        <v>1639</v>
      </c>
      <c r="N284" s="68" t="s">
        <v>24</v>
      </c>
      <c r="O284" s="68"/>
      <c r="P284" s="68" t="s">
        <v>79</v>
      </c>
    </row>
    <row r="285" spans="2:16" s="99" customFormat="1" ht="17.25" customHeight="1">
      <c r="B285" s="69">
        <v>2026</v>
      </c>
      <c r="C285" s="68">
        <v>4</v>
      </c>
      <c r="D285" s="68" t="s">
        <v>14</v>
      </c>
      <c r="E285" s="84" t="s">
        <v>1621</v>
      </c>
      <c r="F285" s="68" t="s">
        <v>254</v>
      </c>
      <c r="G285" s="68" t="s">
        <v>41</v>
      </c>
      <c r="H285" s="68" t="s">
        <v>42</v>
      </c>
      <c r="I285" s="68" t="s">
        <v>36</v>
      </c>
      <c r="J285" s="140">
        <v>68000000</v>
      </c>
      <c r="K285" s="68" t="s">
        <v>268</v>
      </c>
      <c r="L285" s="68" t="s">
        <v>3308</v>
      </c>
      <c r="M285" s="68" t="s">
        <v>936</v>
      </c>
      <c r="N285" s="68" t="s">
        <v>24</v>
      </c>
      <c r="O285" s="68"/>
      <c r="P285" s="67"/>
    </row>
    <row r="286" spans="2:16" s="99" customFormat="1" ht="17.25" customHeight="1">
      <c r="B286" s="69">
        <v>2026</v>
      </c>
      <c r="C286" s="68">
        <v>6</v>
      </c>
      <c r="D286" s="68" t="s">
        <v>14</v>
      </c>
      <c r="E286" s="84" t="s">
        <v>1622</v>
      </c>
      <c r="F286" s="68" t="s">
        <v>254</v>
      </c>
      <c r="G286" s="68" t="s">
        <v>41</v>
      </c>
      <c r="H286" s="68" t="s">
        <v>42</v>
      </c>
      <c r="I286" s="68" t="s">
        <v>36</v>
      </c>
      <c r="J286" s="140">
        <v>11000000</v>
      </c>
      <c r="K286" s="68" t="s">
        <v>268</v>
      </c>
      <c r="L286" s="68" t="s">
        <v>3308</v>
      </c>
      <c r="M286" s="68" t="s">
        <v>936</v>
      </c>
      <c r="N286" s="68" t="s">
        <v>24</v>
      </c>
      <c r="O286" s="68"/>
      <c r="P286" s="67" t="s">
        <v>79</v>
      </c>
    </row>
    <row r="287" spans="2:16" s="99" customFormat="1" ht="17.25" customHeight="1">
      <c r="B287" s="69">
        <v>2026</v>
      </c>
      <c r="C287" s="68">
        <v>4</v>
      </c>
      <c r="D287" s="68" t="s">
        <v>14</v>
      </c>
      <c r="E287" s="84" t="s">
        <v>1623</v>
      </c>
      <c r="F287" s="68" t="s">
        <v>254</v>
      </c>
      <c r="G287" s="68" t="s">
        <v>41</v>
      </c>
      <c r="H287" s="68" t="s">
        <v>42</v>
      </c>
      <c r="I287" s="68" t="s">
        <v>36</v>
      </c>
      <c r="J287" s="140">
        <v>26000000</v>
      </c>
      <c r="K287" s="68" t="s">
        <v>268</v>
      </c>
      <c r="L287" s="68" t="s">
        <v>3308</v>
      </c>
      <c r="M287" s="68" t="s">
        <v>936</v>
      </c>
      <c r="N287" s="68" t="s">
        <v>24</v>
      </c>
      <c r="O287" s="68"/>
      <c r="P287" s="67" t="s">
        <v>79</v>
      </c>
    </row>
    <row r="288" spans="2:16" s="99" customFormat="1" ht="17.25" customHeight="1">
      <c r="B288" s="69">
        <v>2026</v>
      </c>
      <c r="C288" s="69">
        <v>4</v>
      </c>
      <c r="D288" s="69" t="s">
        <v>14</v>
      </c>
      <c r="E288" s="69" t="s">
        <v>1642</v>
      </c>
      <c r="F288" s="69" t="s">
        <v>254</v>
      </c>
      <c r="G288" s="69" t="s">
        <v>41</v>
      </c>
      <c r="H288" s="69" t="s">
        <v>42</v>
      </c>
      <c r="I288" s="69" t="s">
        <v>36</v>
      </c>
      <c r="J288" s="150">
        <v>25000000</v>
      </c>
      <c r="K288" s="69" t="s">
        <v>268</v>
      </c>
      <c r="L288" s="69" t="s">
        <v>3308</v>
      </c>
      <c r="M288" s="69" t="s">
        <v>936</v>
      </c>
      <c r="N288" s="69" t="s">
        <v>24</v>
      </c>
      <c r="O288" s="69"/>
      <c r="P288" s="56" t="s">
        <v>79</v>
      </c>
    </row>
    <row r="289" spans="2:16" s="99" customFormat="1" ht="17.25" customHeight="1">
      <c r="B289" s="100">
        <v>2026</v>
      </c>
      <c r="C289" s="101">
        <v>4</v>
      </c>
      <c r="D289" s="101" t="s">
        <v>14</v>
      </c>
      <c r="E289" s="101" t="s">
        <v>1643</v>
      </c>
      <c r="F289" s="100" t="s">
        <v>254</v>
      </c>
      <c r="G289" s="101" t="s">
        <v>41</v>
      </c>
      <c r="H289" s="101" t="s">
        <v>42</v>
      </c>
      <c r="I289" s="101" t="s">
        <v>36</v>
      </c>
      <c r="J289" s="159">
        <v>34000000</v>
      </c>
      <c r="K289" s="101" t="s">
        <v>268</v>
      </c>
      <c r="L289" s="68" t="s">
        <v>3308</v>
      </c>
      <c r="M289" s="101" t="s">
        <v>936</v>
      </c>
      <c r="N289" s="101" t="s">
        <v>24</v>
      </c>
      <c r="O289" s="101"/>
      <c r="P289" s="67" t="s">
        <v>79</v>
      </c>
    </row>
    <row r="290" spans="2:16" s="99" customFormat="1" ht="17.25" customHeight="1">
      <c r="B290" s="68">
        <v>2026</v>
      </c>
      <c r="C290" s="68">
        <v>4</v>
      </c>
      <c r="D290" s="68" t="s">
        <v>14</v>
      </c>
      <c r="E290" s="68" t="s">
        <v>1644</v>
      </c>
      <c r="F290" s="68" t="s">
        <v>254</v>
      </c>
      <c r="G290" s="68" t="s">
        <v>41</v>
      </c>
      <c r="H290" s="68" t="s">
        <v>42</v>
      </c>
      <c r="I290" s="68" t="s">
        <v>36</v>
      </c>
      <c r="J290" s="140">
        <v>24000000</v>
      </c>
      <c r="K290" s="68" t="s">
        <v>268</v>
      </c>
      <c r="L290" s="68" t="s">
        <v>3308</v>
      </c>
      <c r="M290" s="68" t="s">
        <v>936</v>
      </c>
      <c r="N290" s="68" t="s">
        <v>24</v>
      </c>
      <c r="O290" s="68"/>
      <c r="P290" s="67" t="s">
        <v>79</v>
      </c>
    </row>
    <row r="291" spans="2:16" s="99" customFormat="1" ht="17.25" customHeight="1">
      <c r="B291" s="68">
        <v>2026</v>
      </c>
      <c r="C291" s="68">
        <v>4</v>
      </c>
      <c r="D291" s="68" t="s">
        <v>14</v>
      </c>
      <c r="E291" s="68" t="s">
        <v>1645</v>
      </c>
      <c r="F291" s="68" t="s">
        <v>254</v>
      </c>
      <c r="G291" s="68" t="s">
        <v>41</v>
      </c>
      <c r="H291" s="68" t="s">
        <v>42</v>
      </c>
      <c r="I291" s="68" t="s">
        <v>36</v>
      </c>
      <c r="J291" s="140">
        <v>25000000</v>
      </c>
      <c r="K291" s="68" t="s">
        <v>268</v>
      </c>
      <c r="L291" s="68" t="s">
        <v>3308</v>
      </c>
      <c r="M291" s="68" t="s">
        <v>936</v>
      </c>
      <c r="N291" s="68" t="s">
        <v>24</v>
      </c>
      <c r="O291" s="68"/>
      <c r="P291" s="67" t="s">
        <v>79</v>
      </c>
    </row>
    <row r="292" spans="2:16" s="99" customFormat="1" ht="17.25" customHeight="1">
      <c r="B292" s="68">
        <v>2026</v>
      </c>
      <c r="C292" s="68">
        <v>4</v>
      </c>
      <c r="D292" s="68" t="s">
        <v>14</v>
      </c>
      <c r="E292" s="68" t="s">
        <v>1646</v>
      </c>
      <c r="F292" s="68" t="s">
        <v>254</v>
      </c>
      <c r="G292" s="68" t="s">
        <v>41</v>
      </c>
      <c r="H292" s="68" t="s">
        <v>42</v>
      </c>
      <c r="I292" s="68" t="s">
        <v>36</v>
      </c>
      <c r="J292" s="140">
        <v>25000000</v>
      </c>
      <c r="K292" s="68" t="s">
        <v>268</v>
      </c>
      <c r="L292" s="68" t="s">
        <v>3308</v>
      </c>
      <c r="M292" s="68" t="s">
        <v>936</v>
      </c>
      <c r="N292" s="68" t="s">
        <v>24</v>
      </c>
      <c r="O292" s="68"/>
      <c r="P292" s="67" t="s">
        <v>79</v>
      </c>
    </row>
    <row r="293" spans="2:16" s="99" customFormat="1" ht="17.25" customHeight="1">
      <c r="B293" s="68">
        <v>2026</v>
      </c>
      <c r="C293" s="68">
        <v>5</v>
      </c>
      <c r="D293" s="68" t="s">
        <v>14</v>
      </c>
      <c r="E293" s="68" t="s">
        <v>1660</v>
      </c>
      <c r="F293" s="68" t="s">
        <v>254</v>
      </c>
      <c r="G293" s="68" t="s">
        <v>41</v>
      </c>
      <c r="H293" s="68" t="s">
        <v>42</v>
      </c>
      <c r="I293" s="68" t="s">
        <v>36</v>
      </c>
      <c r="J293" s="140">
        <v>10000000</v>
      </c>
      <c r="K293" s="68" t="s">
        <v>268</v>
      </c>
      <c r="L293" s="68" t="s">
        <v>3308</v>
      </c>
      <c r="M293" s="68" t="s">
        <v>936</v>
      </c>
      <c r="N293" s="68" t="s">
        <v>24</v>
      </c>
      <c r="O293" s="68"/>
      <c r="P293" s="67" t="s">
        <v>79</v>
      </c>
    </row>
    <row r="294" spans="2:16" s="99" customFormat="1" ht="17.25" customHeight="1">
      <c r="B294" s="68">
        <v>2026</v>
      </c>
      <c r="C294" s="68">
        <v>5</v>
      </c>
      <c r="D294" s="68" t="s">
        <v>14</v>
      </c>
      <c r="E294" s="68" t="s">
        <v>1661</v>
      </c>
      <c r="F294" s="68" t="s">
        <v>254</v>
      </c>
      <c r="G294" s="68" t="s">
        <v>41</v>
      </c>
      <c r="H294" s="68" t="s">
        <v>42</v>
      </c>
      <c r="I294" s="68" t="s">
        <v>36</v>
      </c>
      <c r="J294" s="140">
        <v>21000000</v>
      </c>
      <c r="K294" s="68" t="s">
        <v>268</v>
      </c>
      <c r="L294" s="68" t="s">
        <v>3308</v>
      </c>
      <c r="M294" s="68" t="s">
        <v>936</v>
      </c>
      <c r="N294" s="68" t="s">
        <v>24</v>
      </c>
      <c r="O294" s="68"/>
      <c r="P294" s="67" t="s">
        <v>79</v>
      </c>
    </row>
    <row r="295" spans="2:16" s="99" customFormat="1" ht="17.25" customHeight="1">
      <c r="B295" s="68">
        <v>2026</v>
      </c>
      <c r="C295" s="68">
        <v>6</v>
      </c>
      <c r="D295" s="68" t="s">
        <v>14</v>
      </c>
      <c r="E295" s="68" t="s">
        <v>1674</v>
      </c>
      <c r="F295" s="68" t="s">
        <v>254</v>
      </c>
      <c r="G295" s="68" t="s">
        <v>41</v>
      </c>
      <c r="H295" s="68" t="s">
        <v>42</v>
      </c>
      <c r="I295" s="68" t="s">
        <v>36</v>
      </c>
      <c r="J295" s="140">
        <v>61000000</v>
      </c>
      <c r="K295" s="68" t="s">
        <v>268</v>
      </c>
      <c r="L295" s="68" t="s">
        <v>3308</v>
      </c>
      <c r="M295" s="68" t="s">
        <v>936</v>
      </c>
      <c r="N295" s="68" t="s">
        <v>24</v>
      </c>
      <c r="O295" s="68"/>
      <c r="P295" s="67"/>
    </row>
    <row r="296" spans="2:16" s="99" customFormat="1" ht="17.25" customHeight="1">
      <c r="B296" s="68">
        <v>2026</v>
      </c>
      <c r="C296" s="68">
        <v>6</v>
      </c>
      <c r="D296" s="68" t="s">
        <v>14</v>
      </c>
      <c r="E296" s="68" t="s">
        <v>1675</v>
      </c>
      <c r="F296" s="68" t="s">
        <v>254</v>
      </c>
      <c r="G296" s="68" t="s">
        <v>41</v>
      </c>
      <c r="H296" s="68" t="s">
        <v>42</v>
      </c>
      <c r="I296" s="68" t="s">
        <v>36</v>
      </c>
      <c r="J296" s="140">
        <v>32000000</v>
      </c>
      <c r="K296" s="68" t="s">
        <v>268</v>
      </c>
      <c r="L296" s="68" t="s">
        <v>3308</v>
      </c>
      <c r="M296" s="68" t="s">
        <v>936</v>
      </c>
      <c r="N296" s="68" t="s">
        <v>24</v>
      </c>
      <c r="O296" s="68"/>
      <c r="P296" s="67" t="s">
        <v>79</v>
      </c>
    </row>
    <row r="297" spans="2:16" s="99" customFormat="1" ht="17.25" customHeight="1">
      <c r="B297" s="67">
        <v>2026</v>
      </c>
      <c r="C297" s="68">
        <v>4</v>
      </c>
      <c r="D297" s="68" t="s">
        <v>14</v>
      </c>
      <c r="E297" s="67" t="s">
        <v>3309</v>
      </c>
      <c r="F297" s="67" t="s">
        <v>254</v>
      </c>
      <c r="G297" s="67" t="s">
        <v>41</v>
      </c>
      <c r="H297" s="67" t="s">
        <v>42</v>
      </c>
      <c r="I297" s="67" t="s">
        <v>36</v>
      </c>
      <c r="J297" s="156">
        <v>1684000000</v>
      </c>
      <c r="K297" s="67" t="s">
        <v>257</v>
      </c>
      <c r="L297" s="67" t="s">
        <v>3130</v>
      </c>
      <c r="M297" s="67" t="s">
        <v>3131</v>
      </c>
      <c r="N297" s="68" t="s">
        <v>24</v>
      </c>
      <c r="O297" s="56"/>
      <c r="P297" s="56"/>
    </row>
    <row r="298" spans="2:16" s="99" customFormat="1" ht="17.25" customHeight="1">
      <c r="B298" s="67">
        <v>2026</v>
      </c>
      <c r="C298" s="68">
        <v>5</v>
      </c>
      <c r="D298" s="68" t="s">
        <v>14</v>
      </c>
      <c r="E298" s="67" t="s">
        <v>3310</v>
      </c>
      <c r="F298" s="67" t="s">
        <v>254</v>
      </c>
      <c r="G298" s="67" t="s">
        <v>41</v>
      </c>
      <c r="H298" s="67" t="s">
        <v>42</v>
      </c>
      <c r="I298" s="67" t="s">
        <v>36</v>
      </c>
      <c r="J298" s="156">
        <v>553000000</v>
      </c>
      <c r="K298" s="67" t="s">
        <v>257</v>
      </c>
      <c r="L298" s="67" t="s">
        <v>3130</v>
      </c>
      <c r="M298" s="67" t="s">
        <v>3131</v>
      </c>
      <c r="N298" s="68" t="s">
        <v>24</v>
      </c>
      <c r="O298" s="67"/>
      <c r="P298" s="67"/>
    </row>
    <row r="299" spans="2:16" s="99" customFormat="1" ht="17.25" customHeight="1">
      <c r="B299" s="67">
        <v>2026</v>
      </c>
      <c r="C299" s="68">
        <v>5</v>
      </c>
      <c r="D299" s="68" t="s">
        <v>14</v>
      </c>
      <c r="E299" s="67" t="s">
        <v>3311</v>
      </c>
      <c r="F299" s="67" t="s">
        <v>254</v>
      </c>
      <c r="G299" s="67" t="s">
        <v>41</v>
      </c>
      <c r="H299" s="67" t="s">
        <v>42</v>
      </c>
      <c r="I299" s="67" t="s">
        <v>36</v>
      </c>
      <c r="J299" s="156">
        <v>2592000000</v>
      </c>
      <c r="K299" s="67" t="s">
        <v>257</v>
      </c>
      <c r="L299" s="67" t="s">
        <v>3130</v>
      </c>
      <c r="M299" s="67" t="s">
        <v>3131</v>
      </c>
      <c r="N299" s="68" t="s">
        <v>24</v>
      </c>
      <c r="O299" s="67"/>
      <c r="P299" s="67"/>
    </row>
    <row r="300" spans="2:16" s="99" customFormat="1" ht="17.25" customHeight="1">
      <c r="B300" s="67">
        <v>2026</v>
      </c>
      <c r="C300" s="68">
        <v>5</v>
      </c>
      <c r="D300" s="68" t="s">
        <v>2007</v>
      </c>
      <c r="E300" s="67" t="s">
        <v>3312</v>
      </c>
      <c r="F300" s="67" t="s">
        <v>33</v>
      </c>
      <c r="G300" s="67" t="s">
        <v>2427</v>
      </c>
      <c r="H300" s="67" t="s">
        <v>2458</v>
      </c>
      <c r="I300" s="67" t="s">
        <v>2109</v>
      </c>
      <c r="J300" s="156">
        <v>123000000</v>
      </c>
      <c r="K300" s="67" t="s">
        <v>3129</v>
      </c>
      <c r="L300" s="67" t="s">
        <v>3313</v>
      </c>
      <c r="M300" s="67" t="s">
        <v>3314</v>
      </c>
      <c r="N300" s="68" t="s">
        <v>24</v>
      </c>
      <c r="O300" s="67"/>
      <c r="P300" s="67"/>
    </row>
    <row r="301" spans="2:16" s="99" customFormat="1" ht="17.25" customHeight="1">
      <c r="B301" s="101">
        <v>2026</v>
      </c>
      <c r="C301" s="101">
        <v>4</v>
      </c>
      <c r="D301" s="101" t="s">
        <v>14</v>
      </c>
      <c r="E301" s="101" t="s">
        <v>1647</v>
      </c>
      <c r="F301" s="101" t="s">
        <v>254</v>
      </c>
      <c r="G301" s="101" t="s">
        <v>34</v>
      </c>
      <c r="H301" s="101" t="s">
        <v>42</v>
      </c>
      <c r="I301" s="101" t="s">
        <v>43</v>
      </c>
      <c r="J301" s="159">
        <v>10000000</v>
      </c>
      <c r="K301" s="101" t="s">
        <v>525</v>
      </c>
      <c r="L301" s="101" t="s">
        <v>937</v>
      </c>
      <c r="M301" s="101" t="s">
        <v>938</v>
      </c>
      <c r="N301" s="101" t="s">
        <v>24</v>
      </c>
      <c r="O301" s="101"/>
      <c r="P301" s="101"/>
    </row>
    <row r="302" spans="2:16" s="99" customFormat="1" ht="17.25" customHeight="1">
      <c r="B302" s="67">
        <v>2026</v>
      </c>
      <c r="C302" s="68">
        <v>6</v>
      </c>
      <c r="D302" s="68" t="s">
        <v>14</v>
      </c>
      <c r="E302" s="67" t="s">
        <v>1683</v>
      </c>
      <c r="F302" s="67" t="s">
        <v>254</v>
      </c>
      <c r="G302" s="67" t="s">
        <v>34</v>
      </c>
      <c r="H302" s="67" t="s">
        <v>35</v>
      </c>
      <c r="I302" s="67" t="s">
        <v>36</v>
      </c>
      <c r="J302" s="158">
        <v>80000000</v>
      </c>
      <c r="K302" s="67" t="s">
        <v>199</v>
      </c>
      <c r="L302" s="67" t="s">
        <v>1156</v>
      </c>
      <c r="M302" s="67" t="s">
        <v>1157</v>
      </c>
      <c r="N302" s="68" t="s">
        <v>24</v>
      </c>
      <c r="O302" s="67"/>
      <c r="P302" s="67"/>
    </row>
    <row r="303" spans="2:16" s="99" customFormat="1" ht="17.25" customHeight="1">
      <c r="B303" s="67">
        <v>2026</v>
      </c>
      <c r="C303" s="68">
        <v>4</v>
      </c>
      <c r="D303" s="68" t="s">
        <v>14</v>
      </c>
      <c r="E303" s="67" t="s">
        <v>3315</v>
      </c>
      <c r="F303" s="67" t="s">
        <v>254</v>
      </c>
      <c r="G303" s="67" t="s">
        <v>34</v>
      </c>
      <c r="H303" s="67" t="s">
        <v>35</v>
      </c>
      <c r="I303" s="67" t="s">
        <v>43</v>
      </c>
      <c r="J303" s="158">
        <v>30549000</v>
      </c>
      <c r="K303" s="67" t="s">
        <v>199</v>
      </c>
      <c r="L303" s="67" t="s">
        <v>1156</v>
      </c>
      <c r="M303" s="67" t="s">
        <v>1157</v>
      </c>
      <c r="N303" s="68" t="s">
        <v>24</v>
      </c>
      <c r="O303" s="67"/>
      <c r="P303" s="67" t="s">
        <v>79</v>
      </c>
    </row>
    <row r="304" spans="2:16" s="99" customFormat="1" ht="17.25" customHeight="1">
      <c r="B304" s="67">
        <v>2026</v>
      </c>
      <c r="C304" s="68">
        <v>4</v>
      </c>
      <c r="D304" s="68" t="s">
        <v>14</v>
      </c>
      <c r="E304" s="67" t="s">
        <v>3316</v>
      </c>
      <c r="F304" s="67" t="s">
        <v>254</v>
      </c>
      <c r="G304" s="67" t="s">
        <v>41</v>
      </c>
      <c r="H304" s="67" t="s">
        <v>42</v>
      </c>
      <c r="I304" s="67" t="s">
        <v>43</v>
      </c>
      <c r="J304" s="156">
        <v>20000000</v>
      </c>
      <c r="K304" s="67" t="s">
        <v>261</v>
      </c>
      <c r="L304" s="67" t="s">
        <v>3317</v>
      </c>
      <c r="M304" s="67" t="s">
        <v>262</v>
      </c>
      <c r="N304" s="68" t="s">
        <v>24</v>
      </c>
      <c r="O304" s="67"/>
      <c r="P304" s="67" t="s">
        <v>79</v>
      </c>
    </row>
    <row r="305" spans="2:16" s="99" customFormat="1" ht="17.25" customHeight="1">
      <c r="B305" s="67">
        <v>2026</v>
      </c>
      <c r="C305" s="68">
        <v>4</v>
      </c>
      <c r="D305" s="68" t="s">
        <v>14</v>
      </c>
      <c r="E305" s="67" t="s">
        <v>3318</v>
      </c>
      <c r="F305" s="67" t="s">
        <v>254</v>
      </c>
      <c r="G305" s="67" t="s">
        <v>41</v>
      </c>
      <c r="H305" s="67" t="s">
        <v>42</v>
      </c>
      <c r="I305" s="67" t="s">
        <v>52</v>
      </c>
      <c r="J305" s="156">
        <v>9145000</v>
      </c>
      <c r="K305" s="67" t="s">
        <v>445</v>
      </c>
      <c r="L305" s="67" t="s">
        <v>667</v>
      </c>
      <c r="M305" s="67" t="s">
        <v>668</v>
      </c>
      <c r="N305" s="68" t="s">
        <v>24</v>
      </c>
      <c r="O305" s="67"/>
      <c r="P305" s="67" t="s">
        <v>79</v>
      </c>
    </row>
    <row r="306" spans="2:16" s="99" customFormat="1" ht="17.25" customHeight="1">
      <c r="B306" s="67">
        <v>2026</v>
      </c>
      <c r="C306" s="68">
        <v>4</v>
      </c>
      <c r="D306" s="68" t="s">
        <v>14</v>
      </c>
      <c r="E306" s="67" t="s">
        <v>3319</v>
      </c>
      <c r="F306" s="67" t="s">
        <v>254</v>
      </c>
      <c r="G306" s="67" t="s">
        <v>41</v>
      </c>
      <c r="H306" s="67" t="s">
        <v>42</v>
      </c>
      <c r="I306" s="67" t="s">
        <v>52</v>
      </c>
      <c r="J306" s="156">
        <v>8063550</v>
      </c>
      <c r="K306" s="67" t="s">
        <v>445</v>
      </c>
      <c r="L306" s="67" t="s">
        <v>667</v>
      </c>
      <c r="M306" s="67" t="s">
        <v>668</v>
      </c>
      <c r="N306" s="68" t="s">
        <v>24</v>
      </c>
      <c r="O306" s="67"/>
      <c r="P306" s="67" t="s">
        <v>79</v>
      </c>
    </row>
    <row r="307" spans="2:16" s="99" customFormat="1" ht="17.25" customHeight="1">
      <c r="B307" s="67">
        <v>2026</v>
      </c>
      <c r="C307" s="68">
        <v>4</v>
      </c>
      <c r="D307" s="68" t="s">
        <v>14</v>
      </c>
      <c r="E307" s="67" t="s">
        <v>3320</v>
      </c>
      <c r="F307" s="67" t="s">
        <v>254</v>
      </c>
      <c r="G307" s="67" t="s">
        <v>41</v>
      </c>
      <c r="H307" s="67" t="s">
        <v>42</v>
      </c>
      <c r="I307" s="67" t="s">
        <v>52</v>
      </c>
      <c r="J307" s="156">
        <v>10511160</v>
      </c>
      <c r="K307" s="67" t="s">
        <v>445</v>
      </c>
      <c r="L307" s="67" t="s">
        <v>667</v>
      </c>
      <c r="M307" s="67" t="s">
        <v>668</v>
      </c>
      <c r="N307" s="68" t="s">
        <v>24</v>
      </c>
      <c r="O307" s="67"/>
      <c r="P307" s="67" t="s">
        <v>79</v>
      </c>
    </row>
    <row r="308" spans="2:16" s="99" customFormat="1" ht="17.25" customHeight="1">
      <c r="B308" s="67">
        <v>2026</v>
      </c>
      <c r="C308" s="68">
        <v>4</v>
      </c>
      <c r="D308" s="68" t="s">
        <v>14</v>
      </c>
      <c r="E308" s="67" t="s">
        <v>3321</v>
      </c>
      <c r="F308" s="67" t="s">
        <v>254</v>
      </c>
      <c r="G308" s="67" t="s">
        <v>41</v>
      </c>
      <c r="H308" s="67" t="s">
        <v>42</v>
      </c>
      <c r="I308" s="67" t="s">
        <v>52</v>
      </c>
      <c r="J308" s="156">
        <v>8077080</v>
      </c>
      <c r="K308" s="67" t="s">
        <v>445</v>
      </c>
      <c r="L308" s="67" t="s">
        <v>667</v>
      </c>
      <c r="M308" s="67" t="s">
        <v>668</v>
      </c>
      <c r="N308" s="68" t="s">
        <v>24</v>
      </c>
      <c r="O308" s="67"/>
      <c r="P308" s="67" t="s">
        <v>79</v>
      </c>
    </row>
    <row r="309" spans="2:16" s="99" customFormat="1" ht="17.25" customHeight="1">
      <c r="B309" s="67">
        <v>2026</v>
      </c>
      <c r="C309" s="68">
        <v>4</v>
      </c>
      <c r="D309" s="68" t="s">
        <v>14</v>
      </c>
      <c r="E309" s="67" t="s">
        <v>3322</v>
      </c>
      <c r="F309" s="67" t="s">
        <v>254</v>
      </c>
      <c r="G309" s="67" t="s">
        <v>41</v>
      </c>
      <c r="H309" s="67" t="s">
        <v>42</v>
      </c>
      <c r="I309" s="67" t="s">
        <v>36</v>
      </c>
      <c r="J309" s="156">
        <v>7000000</v>
      </c>
      <c r="K309" s="67" t="s">
        <v>200</v>
      </c>
      <c r="L309" s="67" t="s">
        <v>602</v>
      </c>
      <c r="M309" s="67" t="s">
        <v>1225</v>
      </c>
      <c r="N309" s="68" t="s">
        <v>24</v>
      </c>
      <c r="O309" s="67"/>
      <c r="P309" s="67"/>
    </row>
    <row r="310" spans="2:16" s="99" customFormat="1" ht="17.25" customHeight="1">
      <c r="B310" s="67">
        <v>2026</v>
      </c>
      <c r="C310" s="68">
        <v>4</v>
      </c>
      <c r="D310" s="68" t="s">
        <v>15</v>
      </c>
      <c r="E310" s="67" t="s">
        <v>3323</v>
      </c>
      <c r="F310" s="67" t="s">
        <v>254</v>
      </c>
      <c r="G310" s="67" t="s">
        <v>41</v>
      </c>
      <c r="H310" s="67" t="s">
        <v>42</v>
      </c>
      <c r="I310" s="67" t="s">
        <v>36</v>
      </c>
      <c r="J310" s="156">
        <v>50000000</v>
      </c>
      <c r="K310" s="67" t="s">
        <v>200</v>
      </c>
      <c r="L310" s="67" t="s">
        <v>602</v>
      </c>
      <c r="M310" s="67" t="s">
        <v>1225</v>
      </c>
      <c r="N310" s="68" t="s">
        <v>24</v>
      </c>
      <c r="O310" s="67"/>
      <c r="P310" s="67"/>
    </row>
    <row r="311" spans="2:16" s="99" customFormat="1" ht="17.25" customHeight="1">
      <c r="B311" s="67">
        <v>2026</v>
      </c>
      <c r="C311" s="68">
        <v>4</v>
      </c>
      <c r="D311" s="68" t="s">
        <v>14</v>
      </c>
      <c r="E311" s="67" t="s">
        <v>3324</v>
      </c>
      <c r="F311" s="67" t="s">
        <v>254</v>
      </c>
      <c r="G311" s="67" t="s">
        <v>41</v>
      </c>
      <c r="H311" s="67" t="s">
        <v>42</v>
      </c>
      <c r="I311" s="67" t="s">
        <v>36</v>
      </c>
      <c r="J311" s="156">
        <v>229397000</v>
      </c>
      <c r="K311" s="67" t="s">
        <v>200</v>
      </c>
      <c r="L311" s="67" t="s">
        <v>602</v>
      </c>
      <c r="M311" s="67" t="s">
        <v>1225</v>
      </c>
      <c r="N311" s="68" t="s">
        <v>24</v>
      </c>
      <c r="O311" s="67"/>
      <c r="P311" s="67"/>
    </row>
    <row r="312" spans="2:16" s="99" customFormat="1" ht="17.25" customHeight="1">
      <c r="B312" s="67">
        <v>2026</v>
      </c>
      <c r="C312" s="68">
        <v>4</v>
      </c>
      <c r="D312" s="68" t="s">
        <v>14</v>
      </c>
      <c r="E312" s="67" t="s">
        <v>3325</v>
      </c>
      <c r="F312" s="67" t="s">
        <v>254</v>
      </c>
      <c r="G312" s="67" t="s">
        <v>41</v>
      </c>
      <c r="H312" s="67" t="s">
        <v>42</v>
      </c>
      <c r="I312" s="67" t="s">
        <v>36</v>
      </c>
      <c r="J312" s="156">
        <v>62000000</v>
      </c>
      <c r="K312" s="67" t="s">
        <v>200</v>
      </c>
      <c r="L312" s="67" t="s">
        <v>602</v>
      </c>
      <c r="M312" s="67" t="s">
        <v>1225</v>
      </c>
      <c r="N312" s="68" t="s">
        <v>24</v>
      </c>
      <c r="O312" s="67"/>
      <c r="P312" s="67"/>
    </row>
    <row r="313" spans="2:16" s="99" customFormat="1" ht="17.25" customHeight="1">
      <c r="B313" s="56">
        <v>2026</v>
      </c>
      <c r="C313" s="69">
        <v>4</v>
      </c>
      <c r="D313" s="69" t="s">
        <v>14</v>
      </c>
      <c r="E313" s="56" t="s">
        <v>3326</v>
      </c>
      <c r="F313" s="56" t="s">
        <v>254</v>
      </c>
      <c r="G313" s="56" t="s">
        <v>34</v>
      </c>
      <c r="H313" s="56" t="s">
        <v>42</v>
      </c>
      <c r="I313" s="56" t="s">
        <v>36</v>
      </c>
      <c r="J313" s="136">
        <v>98373000</v>
      </c>
      <c r="K313" s="56" t="s">
        <v>200</v>
      </c>
      <c r="L313" s="56" t="s">
        <v>1205</v>
      </c>
      <c r="M313" s="56" t="s">
        <v>1114</v>
      </c>
      <c r="N313" s="69" t="s">
        <v>24</v>
      </c>
      <c r="O313" s="67"/>
      <c r="P313" s="67"/>
    </row>
    <row r="314" spans="2:16" s="27" customFormat="1" ht="17.25" customHeight="1">
      <c r="B314" s="126">
        <v>2026</v>
      </c>
      <c r="C314" s="219">
        <v>4</v>
      </c>
      <c r="D314" s="219" t="s">
        <v>14</v>
      </c>
      <c r="E314" s="126" t="s">
        <v>3511</v>
      </c>
      <c r="F314" s="126" t="s">
        <v>33</v>
      </c>
      <c r="G314" s="127" t="s">
        <v>41</v>
      </c>
      <c r="H314" s="127" t="s">
        <v>42</v>
      </c>
      <c r="I314" s="126" t="s">
        <v>2464</v>
      </c>
      <c r="J314" s="47">
        <v>150000000</v>
      </c>
      <c r="K314" s="32" t="s">
        <v>383</v>
      </c>
      <c r="L314" s="32" t="s">
        <v>1880</v>
      </c>
      <c r="M314" s="32" t="s">
        <v>3512</v>
      </c>
      <c r="N314" s="32" t="s">
        <v>24</v>
      </c>
      <c r="O314" s="126"/>
      <c r="P314" s="126"/>
    </row>
    <row r="315" spans="2:16" s="27" customFormat="1" ht="17.25" customHeight="1">
      <c r="B315" s="126">
        <v>2026</v>
      </c>
      <c r="C315" s="32">
        <v>4</v>
      </c>
      <c r="D315" s="219" t="s">
        <v>14</v>
      </c>
      <c r="E315" s="127" t="s">
        <v>3513</v>
      </c>
      <c r="F315" s="127" t="s">
        <v>33</v>
      </c>
      <c r="G315" s="127" t="s">
        <v>41</v>
      </c>
      <c r="H315" s="127" t="s">
        <v>42</v>
      </c>
      <c r="I315" s="126" t="s">
        <v>2464</v>
      </c>
      <c r="J315" s="39">
        <v>150000000</v>
      </c>
      <c r="K315" s="32" t="s">
        <v>383</v>
      </c>
      <c r="L315" s="32" t="s">
        <v>1880</v>
      </c>
      <c r="M315" s="32" t="s">
        <v>3512</v>
      </c>
      <c r="N315" s="32" t="s">
        <v>24</v>
      </c>
      <c r="O315" s="127"/>
      <c r="P315" s="127"/>
    </row>
    <row r="316" spans="2:16" s="27" customFormat="1" ht="17.25" customHeight="1">
      <c r="B316" s="126">
        <v>2026</v>
      </c>
      <c r="C316" s="32">
        <v>4</v>
      </c>
      <c r="D316" s="32" t="s">
        <v>14</v>
      </c>
      <c r="E316" s="127" t="s">
        <v>3514</v>
      </c>
      <c r="F316" s="127" t="s">
        <v>33</v>
      </c>
      <c r="G316" s="127" t="s">
        <v>41</v>
      </c>
      <c r="H316" s="127" t="s">
        <v>42</v>
      </c>
      <c r="I316" s="126" t="s">
        <v>2464</v>
      </c>
      <c r="J316" s="39">
        <v>150000000</v>
      </c>
      <c r="K316" s="32" t="s">
        <v>383</v>
      </c>
      <c r="L316" s="32" t="s">
        <v>1880</v>
      </c>
      <c r="M316" s="32" t="s">
        <v>3512</v>
      </c>
      <c r="N316" s="32" t="s">
        <v>24</v>
      </c>
      <c r="O316" s="127"/>
      <c r="P316" s="127"/>
    </row>
    <row r="317" spans="2:16" s="27" customFormat="1" ht="17.25" customHeight="1">
      <c r="B317" s="126">
        <v>2026</v>
      </c>
      <c r="C317" s="219">
        <v>5</v>
      </c>
      <c r="D317" s="219" t="s">
        <v>14</v>
      </c>
      <c r="E317" s="13" t="s">
        <v>1624</v>
      </c>
      <c r="F317" s="126" t="s">
        <v>254</v>
      </c>
      <c r="G317" s="127" t="s">
        <v>34</v>
      </c>
      <c r="H317" s="127" t="s">
        <v>42</v>
      </c>
      <c r="I317" s="126" t="s">
        <v>43</v>
      </c>
      <c r="J317" s="246">
        <v>20000000</v>
      </c>
      <c r="K317" s="32" t="s">
        <v>383</v>
      </c>
      <c r="L317" s="219" t="s">
        <v>3515</v>
      </c>
      <c r="M317" s="219" t="s">
        <v>3516</v>
      </c>
      <c r="N317" s="32" t="s">
        <v>24</v>
      </c>
      <c r="O317" s="126"/>
      <c r="P317" s="126"/>
    </row>
    <row r="318" spans="2:16" s="27" customFormat="1" ht="17.25" customHeight="1">
      <c r="B318" s="126">
        <v>2026</v>
      </c>
      <c r="C318" s="219">
        <v>5</v>
      </c>
      <c r="D318" s="219" t="s">
        <v>14</v>
      </c>
      <c r="E318" s="13" t="s">
        <v>1625</v>
      </c>
      <c r="F318" s="126" t="s">
        <v>254</v>
      </c>
      <c r="G318" s="127" t="s">
        <v>34</v>
      </c>
      <c r="H318" s="127" t="s">
        <v>42</v>
      </c>
      <c r="I318" s="126" t="s">
        <v>43</v>
      </c>
      <c r="J318" s="246">
        <v>30000000</v>
      </c>
      <c r="K318" s="32" t="s">
        <v>383</v>
      </c>
      <c r="L318" s="219" t="s">
        <v>3515</v>
      </c>
      <c r="M318" s="219" t="s">
        <v>3516</v>
      </c>
      <c r="N318" s="32" t="s">
        <v>24</v>
      </c>
      <c r="O318" s="126"/>
      <c r="P318" s="126"/>
    </row>
    <row r="319" spans="2:16" s="27" customFormat="1" ht="17.25" customHeight="1">
      <c r="B319" s="126">
        <v>2026</v>
      </c>
      <c r="C319" s="219">
        <v>5</v>
      </c>
      <c r="D319" s="219" t="s">
        <v>14</v>
      </c>
      <c r="E319" s="126" t="s">
        <v>3517</v>
      </c>
      <c r="F319" s="126" t="s">
        <v>33</v>
      </c>
      <c r="G319" s="127" t="s">
        <v>41</v>
      </c>
      <c r="H319" s="127" t="s">
        <v>35</v>
      </c>
      <c r="I319" s="126" t="s">
        <v>43</v>
      </c>
      <c r="J319" s="256">
        <v>126800000</v>
      </c>
      <c r="K319" s="32" t="s">
        <v>383</v>
      </c>
      <c r="L319" s="126" t="s">
        <v>3518</v>
      </c>
      <c r="M319" s="126" t="s">
        <v>3519</v>
      </c>
      <c r="N319" s="32" t="s">
        <v>1829</v>
      </c>
      <c r="O319" s="126"/>
      <c r="P319" s="126" t="s">
        <v>2425</v>
      </c>
    </row>
    <row r="320" spans="2:16" s="27" customFormat="1" ht="17.25" customHeight="1">
      <c r="B320" s="126">
        <v>2026</v>
      </c>
      <c r="C320" s="32">
        <v>6</v>
      </c>
      <c r="D320" s="32" t="s">
        <v>14</v>
      </c>
      <c r="E320" s="127" t="s">
        <v>3520</v>
      </c>
      <c r="F320" s="126" t="s">
        <v>33</v>
      </c>
      <c r="G320" s="127" t="s">
        <v>41</v>
      </c>
      <c r="H320" s="127" t="s">
        <v>35</v>
      </c>
      <c r="I320" s="126" t="s">
        <v>43</v>
      </c>
      <c r="J320" s="257">
        <v>100000000</v>
      </c>
      <c r="K320" s="32" t="s">
        <v>383</v>
      </c>
      <c r="L320" s="127" t="s">
        <v>3521</v>
      </c>
      <c r="M320" s="127" t="s">
        <v>3522</v>
      </c>
      <c r="N320" s="32" t="s">
        <v>1829</v>
      </c>
      <c r="O320" s="127"/>
      <c r="P320" s="126" t="s">
        <v>2425</v>
      </c>
    </row>
    <row r="321" spans="2:17" s="27" customFormat="1" ht="17.25" customHeight="1">
      <c r="B321" s="126">
        <v>2026</v>
      </c>
      <c r="C321" s="32">
        <v>6</v>
      </c>
      <c r="D321" s="32" t="s">
        <v>14</v>
      </c>
      <c r="E321" s="127" t="s">
        <v>3523</v>
      </c>
      <c r="F321" s="126" t="s">
        <v>33</v>
      </c>
      <c r="G321" s="127" t="s">
        <v>41</v>
      </c>
      <c r="H321" s="127" t="s">
        <v>35</v>
      </c>
      <c r="I321" s="126" t="s">
        <v>43</v>
      </c>
      <c r="J321" s="257">
        <v>100000000</v>
      </c>
      <c r="K321" s="32" t="s">
        <v>383</v>
      </c>
      <c r="L321" s="127" t="s">
        <v>3521</v>
      </c>
      <c r="M321" s="127" t="s">
        <v>3522</v>
      </c>
      <c r="N321" s="32" t="s">
        <v>1829</v>
      </c>
      <c r="O321" s="127"/>
      <c r="P321" s="126" t="s">
        <v>2425</v>
      </c>
    </row>
    <row r="322" spans="2:17" s="27" customFormat="1" ht="17.25" customHeight="1">
      <c r="B322" s="126">
        <v>2026</v>
      </c>
      <c r="C322" s="219">
        <v>4</v>
      </c>
      <c r="D322" s="219" t="s">
        <v>14</v>
      </c>
      <c r="E322" s="126" t="s">
        <v>3524</v>
      </c>
      <c r="F322" s="126" t="s">
        <v>33</v>
      </c>
      <c r="G322" s="126" t="s">
        <v>34</v>
      </c>
      <c r="H322" s="126" t="s">
        <v>42</v>
      </c>
      <c r="I322" s="126" t="s">
        <v>43</v>
      </c>
      <c r="J322" s="256">
        <v>30000000</v>
      </c>
      <c r="K322" s="32" t="s">
        <v>383</v>
      </c>
      <c r="L322" s="126" t="s">
        <v>3525</v>
      </c>
      <c r="M322" s="126" t="s">
        <v>3526</v>
      </c>
      <c r="N322" s="219" t="s">
        <v>24</v>
      </c>
      <c r="O322" s="126"/>
      <c r="P322" s="126" t="s">
        <v>63</v>
      </c>
    </row>
    <row r="323" spans="2:17" s="27" customFormat="1" ht="17.25" customHeight="1">
      <c r="B323" s="126">
        <v>2026</v>
      </c>
      <c r="C323" s="32">
        <v>4</v>
      </c>
      <c r="D323" s="32" t="s">
        <v>14</v>
      </c>
      <c r="E323" s="127" t="s">
        <v>3527</v>
      </c>
      <c r="F323" s="127" t="s">
        <v>254</v>
      </c>
      <c r="G323" s="127" t="s">
        <v>34</v>
      </c>
      <c r="H323" s="127" t="s">
        <v>42</v>
      </c>
      <c r="I323" s="127" t="s">
        <v>43</v>
      </c>
      <c r="J323" s="257">
        <v>15000000</v>
      </c>
      <c r="K323" s="32" t="s">
        <v>383</v>
      </c>
      <c r="L323" s="126" t="s">
        <v>3525</v>
      </c>
      <c r="M323" s="126" t="s">
        <v>3526</v>
      </c>
      <c r="N323" s="32" t="s">
        <v>24</v>
      </c>
      <c r="O323" s="127"/>
      <c r="P323" s="126" t="s">
        <v>63</v>
      </c>
    </row>
    <row r="324" spans="2:17" s="27" customFormat="1" ht="17.25" customHeight="1">
      <c r="B324" s="126">
        <v>2026</v>
      </c>
      <c r="C324" s="32">
        <v>4</v>
      </c>
      <c r="D324" s="32" t="s">
        <v>14</v>
      </c>
      <c r="E324" s="127" t="s">
        <v>3528</v>
      </c>
      <c r="F324" s="127" t="s">
        <v>254</v>
      </c>
      <c r="G324" s="127" t="s">
        <v>34</v>
      </c>
      <c r="H324" s="127" t="s">
        <v>42</v>
      </c>
      <c r="I324" s="127" t="s">
        <v>43</v>
      </c>
      <c r="J324" s="257">
        <v>15000000</v>
      </c>
      <c r="K324" s="32" t="s">
        <v>383</v>
      </c>
      <c r="L324" s="126" t="s">
        <v>3525</v>
      </c>
      <c r="M324" s="126" t="s">
        <v>3526</v>
      </c>
      <c r="N324" s="32" t="s">
        <v>24</v>
      </c>
      <c r="O324" s="127"/>
      <c r="P324" s="126" t="s">
        <v>63</v>
      </c>
    </row>
    <row r="325" spans="2:17" s="27" customFormat="1" ht="17.25" customHeight="1">
      <c r="B325" s="126">
        <v>2026</v>
      </c>
      <c r="C325" s="32">
        <v>4</v>
      </c>
      <c r="D325" s="32" t="s">
        <v>14</v>
      </c>
      <c r="E325" s="127" t="s">
        <v>3529</v>
      </c>
      <c r="F325" s="127" t="s">
        <v>254</v>
      </c>
      <c r="G325" s="127" t="s">
        <v>34</v>
      </c>
      <c r="H325" s="127" t="s">
        <v>42</v>
      </c>
      <c r="I325" s="127" t="s">
        <v>43</v>
      </c>
      <c r="J325" s="257">
        <v>20000000</v>
      </c>
      <c r="K325" s="32" t="s">
        <v>383</v>
      </c>
      <c r="L325" s="126" t="s">
        <v>3525</v>
      </c>
      <c r="M325" s="126" t="s">
        <v>3526</v>
      </c>
      <c r="N325" s="32" t="s">
        <v>24</v>
      </c>
      <c r="O325" s="127"/>
      <c r="P325" s="126" t="s">
        <v>63</v>
      </c>
    </row>
    <row r="326" spans="2:17" s="27" customFormat="1" ht="17.25" customHeight="1">
      <c r="B326" s="126">
        <v>2026</v>
      </c>
      <c r="C326" s="32">
        <v>5</v>
      </c>
      <c r="D326" s="32" t="s">
        <v>14</v>
      </c>
      <c r="E326" s="127" t="s">
        <v>3530</v>
      </c>
      <c r="F326" s="127" t="s">
        <v>33</v>
      </c>
      <c r="G326" s="127" t="s">
        <v>34</v>
      </c>
      <c r="H326" s="127" t="s">
        <v>42</v>
      </c>
      <c r="I326" s="127" t="s">
        <v>43</v>
      </c>
      <c r="J326" s="102">
        <v>20000000</v>
      </c>
      <c r="K326" s="32" t="s">
        <v>383</v>
      </c>
      <c r="L326" s="126" t="s">
        <v>3525</v>
      </c>
      <c r="M326" s="126" t="s">
        <v>3526</v>
      </c>
      <c r="N326" s="32" t="s">
        <v>24</v>
      </c>
      <c r="O326" s="127"/>
      <c r="P326" s="126" t="s">
        <v>63</v>
      </c>
    </row>
    <row r="327" spans="2:17" s="27" customFormat="1" ht="17.25" customHeight="1">
      <c r="B327" s="126">
        <v>2026</v>
      </c>
      <c r="C327" s="219">
        <v>5</v>
      </c>
      <c r="D327" s="219" t="s">
        <v>14</v>
      </c>
      <c r="E327" s="126" t="s">
        <v>3531</v>
      </c>
      <c r="F327" s="126" t="s">
        <v>33</v>
      </c>
      <c r="G327" s="126" t="s">
        <v>34</v>
      </c>
      <c r="H327" s="126" t="s">
        <v>42</v>
      </c>
      <c r="I327" s="126" t="s">
        <v>36</v>
      </c>
      <c r="J327" s="121">
        <v>15890000</v>
      </c>
      <c r="K327" s="126" t="s">
        <v>3373</v>
      </c>
      <c r="L327" s="126" t="s">
        <v>3532</v>
      </c>
      <c r="M327" s="126" t="s">
        <v>3533</v>
      </c>
      <c r="N327" s="219" t="s">
        <v>24</v>
      </c>
      <c r="O327" s="126"/>
      <c r="P327" s="126"/>
    </row>
    <row r="328" spans="2:17" s="27" customFormat="1" ht="17.25" customHeight="1">
      <c r="B328" s="126">
        <v>2026</v>
      </c>
      <c r="C328" s="32">
        <v>4</v>
      </c>
      <c r="D328" s="32" t="s">
        <v>14</v>
      </c>
      <c r="E328" s="219" t="s">
        <v>1596</v>
      </c>
      <c r="F328" s="127" t="s">
        <v>254</v>
      </c>
      <c r="G328" s="127" t="s">
        <v>34</v>
      </c>
      <c r="H328" s="127" t="s">
        <v>42</v>
      </c>
      <c r="I328" s="127" t="s">
        <v>36</v>
      </c>
      <c r="J328" s="102">
        <v>150000000</v>
      </c>
      <c r="K328" s="126" t="s">
        <v>3373</v>
      </c>
      <c r="L328" s="127" t="s">
        <v>3534</v>
      </c>
      <c r="M328" s="127" t="s">
        <v>3535</v>
      </c>
      <c r="N328" s="32" t="s">
        <v>24</v>
      </c>
      <c r="O328" s="127"/>
      <c r="P328" s="127"/>
    </row>
    <row r="329" spans="2:17" s="27" customFormat="1" ht="17.25" customHeight="1">
      <c r="B329" s="126">
        <v>2026</v>
      </c>
      <c r="C329" s="219">
        <v>4</v>
      </c>
      <c r="D329" s="219" t="s">
        <v>14</v>
      </c>
      <c r="E329" s="126" t="s">
        <v>3536</v>
      </c>
      <c r="F329" s="126" t="s">
        <v>33</v>
      </c>
      <c r="G329" s="126" t="s">
        <v>41</v>
      </c>
      <c r="H329" s="126" t="s">
        <v>35</v>
      </c>
      <c r="I329" s="126" t="s">
        <v>2056</v>
      </c>
      <c r="J329" s="121">
        <v>100000000</v>
      </c>
      <c r="K329" s="126" t="s">
        <v>3373</v>
      </c>
      <c r="L329" s="126" t="s">
        <v>3537</v>
      </c>
      <c r="M329" s="126" t="s">
        <v>3538</v>
      </c>
      <c r="N329" s="219" t="s">
        <v>24</v>
      </c>
      <c r="O329" s="126"/>
      <c r="P329" s="126"/>
    </row>
    <row r="330" spans="2:17" s="27" customFormat="1" ht="17.25" customHeight="1">
      <c r="B330" s="126">
        <v>2026</v>
      </c>
      <c r="C330" s="219">
        <v>4</v>
      </c>
      <c r="D330" s="219" t="s">
        <v>14</v>
      </c>
      <c r="E330" s="126" t="s">
        <v>3539</v>
      </c>
      <c r="F330" s="126" t="s">
        <v>33</v>
      </c>
      <c r="G330" s="126" t="s">
        <v>2833</v>
      </c>
      <c r="H330" s="126" t="s">
        <v>42</v>
      </c>
      <c r="I330" s="126" t="s">
        <v>36</v>
      </c>
      <c r="J330" s="121">
        <v>60500000</v>
      </c>
      <c r="K330" s="126" t="s">
        <v>3373</v>
      </c>
      <c r="L330" s="126" t="s">
        <v>3540</v>
      </c>
      <c r="M330" s="126" t="s">
        <v>3541</v>
      </c>
      <c r="N330" s="219" t="s">
        <v>24</v>
      </c>
      <c r="O330" s="126"/>
      <c r="P330" s="126"/>
    </row>
    <row r="331" spans="2:17" s="27" customFormat="1" ht="17.25" customHeight="1">
      <c r="B331" s="32">
        <v>2026</v>
      </c>
      <c r="C331" s="32">
        <v>4</v>
      </c>
      <c r="D331" s="32" t="s">
        <v>14</v>
      </c>
      <c r="E331" s="32" t="s">
        <v>1597</v>
      </c>
      <c r="F331" s="32" t="s">
        <v>254</v>
      </c>
      <c r="G331" s="32" t="s">
        <v>34</v>
      </c>
      <c r="H331" s="32" t="s">
        <v>42</v>
      </c>
      <c r="I331" s="32" t="s">
        <v>36</v>
      </c>
      <c r="J331" s="47">
        <v>140000000</v>
      </c>
      <c r="K331" s="32" t="s">
        <v>314</v>
      </c>
      <c r="L331" s="32" t="s">
        <v>375</v>
      </c>
      <c r="M331" s="32" t="s">
        <v>926</v>
      </c>
      <c r="N331" s="32" t="s">
        <v>24</v>
      </c>
      <c r="O331" s="32"/>
      <c r="P331" s="127"/>
      <c r="Q331" s="132"/>
    </row>
    <row r="332" spans="2:17" s="27" customFormat="1" ht="17.25" customHeight="1">
      <c r="B332" s="126">
        <v>2026</v>
      </c>
      <c r="C332" s="219">
        <v>5</v>
      </c>
      <c r="D332" s="219" t="s">
        <v>14</v>
      </c>
      <c r="E332" s="126" t="s">
        <v>3542</v>
      </c>
      <c r="F332" s="126" t="s">
        <v>33</v>
      </c>
      <c r="G332" s="126" t="s">
        <v>34</v>
      </c>
      <c r="H332" s="126" t="s">
        <v>42</v>
      </c>
      <c r="I332" s="126" t="s">
        <v>36</v>
      </c>
      <c r="J332" s="121">
        <v>127500000</v>
      </c>
      <c r="K332" s="126" t="s">
        <v>3382</v>
      </c>
      <c r="L332" s="126" t="s">
        <v>3391</v>
      </c>
      <c r="M332" s="126" t="s">
        <v>3392</v>
      </c>
      <c r="N332" s="219" t="s">
        <v>24</v>
      </c>
      <c r="O332" s="126"/>
      <c r="P332" s="126"/>
    </row>
    <row r="333" spans="2:17" s="27" customFormat="1" ht="17.25" customHeight="1">
      <c r="B333" s="126">
        <v>2026</v>
      </c>
      <c r="C333" s="32">
        <v>4</v>
      </c>
      <c r="D333" s="32" t="s">
        <v>2007</v>
      </c>
      <c r="E333" s="126" t="s">
        <v>3543</v>
      </c>
      <c r="F333" s="126" t="s">
        <v>33</v>
      </c>
      <c r="G333" s="126" t="s">
        <v>34</v>
      </c>
      <c r="H333" s="127" t="s">
        <v>42</v>
      </c>
      <c r="I333" s="127" t="s">
        <v>36</v>
      </c>
      <c r="J333" s="102">
        <v>22000000</v>
      </c>
      <c r="K333" s="126" t="s">
        <v>3382</v>
      </c>
      <c r="L333" s="126" t="s">
        <v>3391</v>
      </c>
      <c r="M333" s="126" t="s">
        <v>3392</v>
      </c>
      <c r="N333" s="219" t="s">
        <v>24</v>
      </c>
      <c r="O333" s="127"/>
      <c r="P333" s="127" t="s">
        <v>79</v>
      </c>
    </row>
    <row r="334" spans="2:17" s="27" customFormat="1" ht="17.25" customHeight="1">
      <c r="B334" s="11">
        <v>2026</v>
      </c>
      <c r="C334" s="28">
        <v>4</v>
      </c>
      <c r="D334" s="28" t="s">
        <v>14</v>
      </c>
      <c r="E334" s="66" t="s">
        <v>3544</v>
      </c>
      <c r="F334" s="66" t="s">
        <v>254</v>
      </c>
      <c r="G334" s="66" t="s">
        <v>34</v>
      </c>
      <c r="H334" s="66" t="s">
        <v>42</v>
      </c>
      <c r="I334" s="66" t="s">
        <v>2109</v>
      </c>
      <c r="J334" s="74">
        <v>100418000</v>
      </c>
      <c r="K334" s="66" t="s">
        <v>3331</v>
      </c>
      <c r="L334" s="66" t="s">
        <v>3545</v>
      </c>
      <c r="M334" s="66" t="s">
        <v>3546</v>
      </c>
      <c r="N334" s="28" t="s">
        <v>24</v>
      </c>
      <c r="O334" s="66"/>
      <c r="P334" s="66"/>
    </row>
    <row r="335" spans="2:17" s="27" customFormat="1" ht="17.25" customHeight="1">
      <c r="B335" s="11">
        <v>2026</v>
      </c>
      <c r="C335" s="28">
        <v>4</v>
      </c>
      <c r="D335" s="28" t="s">
        <v>14</v>
      </c>
      <c r="E335" s="66" t="s">
        <v>3547</v>
      </c>
      <c r="F335" s="66" t="s">
        <v>254</v>
      </c>
      <c r="G335" s="66" t="s">
        <v>41</v>
      </c>
      <c r="H335" s="66" t="s">
        <v>35</v>
      </c>
      <c r="I335" s="66" t="s">
        <v>43</v>
      </c>
      <c r="J335" s="74">
        <v>19008000</v>
      </c>
      <c r="K335" s="66" t="s">
        <v>3331</v>
      </c>
      <c r="L335" s="66" t="s">
        <v>3545</v>
      </c>
      <c r="M335" s="66" t="s">
        <v>3546</v>
      </c>
      <c r="N335" s="28" t="s">
        <v>24</v>
      </c>
      <c r="O335" s="66"/>
      <c r="P335" s="66" t="s">
        <v>3548</v>
      </c>
    </row>
    <row r="336" spans="2:17" s="27" customFormat="1" ht="17.25" customHeight="1">
      <c r="B336" s="11">
        <v>2026</v>
      </c>
      <c r="C336" s="28">
        <v>4</v>
      </c>
      <c r="D336" s="28" t="s">
        <v>14</v>
      </c>
      <c r="E336" s="66" t="s">
        <v>3549</v>
      </c>
      <c r="F336" s="66" t="s">
        <v>254</v>
      </c>
      <c r="G336" s="66" t="s">
        <v>41</v>
      </c>
      <c r="H336" s="66" t="s">
        <v>35</v>
      </c>
      <c r="I336" s="66" t="s">
        <v>43</v>
      </c>
      <c r="J336" s="74">
        <v>18000000</v>
      </c>
      <c r="K336" s="66" t="s">
        <v>3331</v>
      </c>
      <c r="L336" s="66" t="s">
        <v>3332</v>
      </c>
      <c r="M336" s="66" t="s">
        <v>3333</v>
      </c>
      <c r="N336" s="66" t="s">
        <v>1829</v>
      </c>
      <c r="O336" s="66"/>
      <c r="P336" s="66" t="s">
        <v>3548</v>
      </c>
    </row>
    <row r="337" spans="2:17" s="27" customFormat="1" ht="17.25" customHeight="1">
      <c r="B337" s="11">
        <v>2026</v>
      </c>
      <c r="C337" s="28">
        <v>4</v>
      </c>
      <c r="D337" s="28" t="s">
        <v>14</v>
      </c>
      <c r="E337" s="66" t="s">
        <v>3550</v>
      </c>
      <c r="F337" s="66" t="s">
        <v>254</v>
      </c>
      <c r="G337" s="66" t="s">
        <v>41</v>
      </c>
      <c r="H337" s="66" t="s">
        <v>35</v>
      </c>
      <c r="I337" s="66" t="s">
        <v>2109</v>
      </c>
      <c r="J337" s="74">
        <v>54000000</v>
      </c>
      <c r="K337" s="66" t="s">
        <v>306</v>
      </c>
      <c r="L337" s="66" t="s">
        <v>3332</v>
      </c>
      <c r="M337" s="66" t="s">
        <v>3333</v>
      </c>
      <c r="N337" s="66" t="s">
        <v>1829</v>
      </c>
      <c r="O337" s="66"/>
      <c r="P337" s="66"/>
    </row>
    <row r="338" spans="2:17" s="27" customFormat="1" ht="17.25" customHeight="1">
      <c r="B338" s="11">
        <v>2026</v>
      </c>
      <c r="C338" s="28">
        <v>4</v>
      </c>
      <c r="D338" s="28" t="s">
        <v>15</v>
      </c>
      <c r="E338" s="66" t="s">
        <v>3551</v>
      </c>
      <c r="F338" s="66" t="s">
        <v>254</v>
      </c>
      <c r="G338" s="66" t="s">
        <v>34</v>
      </c>
      <c r="H338" s="66" t="s">
        <v>42</v>
      </c>
      <c r="I338" s="66" t="s">
        <v>36</v>
      </c>
      <c r="J338" s="74">
        <v>502840000</v>
      </c>
      <c r="K338" s="66" t="s">
        <v>3435</v>
      </c>
      <c r="L338" s="66" t="s">
        <v>3436</v>
      </c>
      <c r="M338" s="66" t="s">
        <v>3437</v>
      </c>
      <c r="N338" s="13" t="s">
        <v>24</v>
      </c>
      <c r="O338" s="66"/>
      <c r="P338" s="66"/>
    </row>
    <row r="339" spans="2:17" s="27" customFormat="1" ht="17.25" customHeight="1">
      <c r="B339" s="11">
        <v>2026</v>
      </c>
      <c r="C339" s="28">
        <v>4</v>
      </c>
      <c r="D339" s="28" t="s">
        <v>15</v>
      </c>
      <c r="E339" s="66" t="s">
        <v>3552</v>
      </c>
      <c r="F339" s="66" t="s">
        <v>254</v>
      </c>
      <c r="G339" s="66" t="s">
        <v>34</v>
      </c>
      <c r="H339" s="66" t="s">
        <v>42</v>
      </c>
      <c r="I339" s="66" t="s">
        <v>43</v>
      </c>
      <c r="J339" s="74">
        <v>49632000</v>
      </c>
      <c r="K339" s="66" t="s">
        <v>3435</v>
      </c>
      <c r="L339" s="66" t="s">
        <v>3436</v>
      </c>
      <c r="M339" s="66" t="s">
        <v>3437</v>
      </c>
      <c r="N339" s="28" t="s">
        <v>24</v>
      </c>
      <c r="O339" s="66"/>
      <c r="P339" s="28" t="s">
        <v>79</v>
      </c>
    </row>
    <row r="340" spans="2:17" s="27" customFormat="1" ht="17.25" customHeight="1">
      <c r="B340" s="11">
        <v>2026</v>
      </c>
      <c r="C340" s="28">
        <v>4</v>
      </c>
      <c r="D340" s="28" t="s">
        <v>15</v>
      </c>
      <c r="E340" s="66" t="s">
        <v>3553</v>
      </c>
      <c r="F340" s="66" t="s">
        <v>254</v>
      </c>
      <c r="G340" s="66" t="s">
        <v>34</v>
      </c>
      <c r="H340" s="66" t="s">
        <v>42</v>
      </c>
      <c r="I340" s="66" t="s">
        <v>36</v>
      </c>
      <c r="J340" s="74">
        <v>60000000</v>
      </c>
      <c r="K340" s="66" t="s">
        <v>215</v>
      </c>
      <c r="L340" s="66" t="s">
        <v>3439</v>
      </c>
      <c r="M340" s="66" t="s">
        <v>565</v>
      </c>
      <c r="N340" s="13" t="s">
        <v>24</v>
      </c>
      <c r="O340" s="66"/>
      <c r="P340" s="28"/>
    </row>
    <row r="341" spans="2:17" s="27" customFormat="1" ht="17.25" customHeight="1">
      <c r="B341" s="11">
        <v>2026</v>
      </c>
      <c r="C341" s="28">
        <v>4</v>
      </c>
      <c r="D341" s="28" t="s">
        <v>15</v>
      </c>
      <c r="E341" s="66" t="s">
        <v>3554</v>
      </c>
      <c r="F341" s="66" t="s">
        <v>254</v>
      </c>
      <c r="G341" s="66" t="s">
        <v>34</v>
      </c>
      <c r="H341" s="66" t="s">
        <v>42</v>
      </c>
      <c r="I341" s="66" t="s">
        <v>43</v>
      </c>
      <c r="J341" s="92">
        <v>49632000</v>
      </c>
      <c r="K341" s="66" t="s">
        <v>215</v>
      </c>
      <c r="L341" s="66" t="s">
        <v>3439</v>
      </c>
      <c r="M341" s="66" t="s">
        <v>565</v>
      </c>
      <c r="N341" s="13" t="s">
        <v>24</v>
      </c>
      <c r="O341" s="66"/>
      <c r="P341" s="28" t="s">
        <v>79</v>
      </c>
    </row>
    <row r="342" spans="2:17" s="27" customFormat="1" ht="17.25" customHeight="1">
      <c r="B342" s="11">
        <v>2026</v>
      </c>
      <c r="C342" s="28">
        <v>6</v>
      </c>
      <c r="D342" s="28" t="s">
        <v>15</v>
      </c>
      <c r="E342" s="66" t="s">
        <v>3555</v>
      </c>
      <c r="F342" s="66" t="s">
        <v>33</v>
      </c>
      <c r="G342" s="66" t="s">
        <v>34</v>
      </c>
      <c r="H342" s="66" t="s">
        <v>42</v>
      </c>
      <c r="I342" s="66" t="s">
        <v>43</v>
      </c>
      <c r="J342" s="92">
        <v>1420200000</v>
      </c>
      <c r="K342" s="66" t="s">
        <v>3435</v>
      </c>
      <c r="L342" s="66" t="s">
        <v>3556</v>
      </c>
      <c r="M342" s="66" t="s">
        <v>3557</v>
      </c>
      <c r="N342" s="13" t="s">
        <v>24</v>
      </c>
      <c r="O342" s="66"/>
      <c r="P342" s="66" t="s">
        <v>3558</v>
      </c>
    </row>
    <row r="343" spans="2:17" s="27" customFormat="1" ht="17.25" customHeight="1">
      <c r="B343" s="11">
        <v>2026</v>
      </c>
      <c r="C343" s="28">
        <v>6</v>
      </c>
      <c r="D343" s="28" t="s">
        <v>15</v>
      </c>
      <c r="E343" s="66" t="s">
        <v>3559</v>
      </c>
      <c r="F343" s="66" t="s">
        <v>33</v>
      </c>
      <c r="G343" s="66" t="s">
        <v>34</v>
      </c>
      <c r="H343" s="66" t="s">
        <v>42</v>
      </c>
      <c r="I343" s="66" t="s">
        <v>43</v>
      </c>
      <c r="J343" s="92">
        <v>607000000</v>
      </c>
      <c r="K343" s="66" t="s">
        <v>3435</v>
      </c>
      <c r="L343" s="66" t="s">
        <v>3439</v>
      </c>
      <c r="M343" s="66" t="s">
        <v>3440</v>
      </c>
      <c r="N343" s="13" t="s">
        <v>24</v>
      </c>
      <c r="O343" s="66"/>
      <c r="P343" s="66" t="s">
        <v>3558</v>
      </c>
    </row>
    <row r="344" spans="2:17" s="27" customFormat="1" ht="17.25" customHeight="1">
      <c r="B344" s="11">
        <v>2026</v>
      </c>
      <c r="C344" s="28">
        <v>6</v>
      </c>
      <c r="D344" s="28" t="s">
        <v>15</v>
      </c>
      <c r="E344" s="66" t="s">
        <v>3560</v>
      </c>
      <c r="F344" s="66" t="s">
        <v>33</v>
      </c>
      <c r="G344" s="66" t="s">
        <v>34</v>
      </c>
      <c r="H344" s="66" t="s">
        <v>42</v>
      </c>
      <c r="I344" s="66" t="s">
        <v>43</v>
      </c>
      <c r="J344" s="92">
        <v>457000000</v>
      </c>
      <c r="K344" s="66" t="s">
        <v>3435</v>
      </c>
      <c r="L344" s="66" t="s">
        <v>3436</v>
      </c>
      <c r="M344" s="66" t="s">
        <v>3437</v>
      </c>
      <c r="N344" s="13" t="s">
        <v>24</v>
      </c>
      <c r="O344" s="66"/>
      <c r="P344" s="66" t="s">
        <v>3558</v>
      </c>
    </row>
    <row r="345" spans="2:17" s="27" customFormat="1" ht="17.25" customHeight="1">
      <c r="B345" s="11">
        <v>2026</v>
      </c>
      <c r="C345" s="13">
        <v>4</v>
      </c>
      <c r="D345" s="13" t="s">
        <v>14</v>
      </c>
      <c r="E345" s="11" t="s">
        <v>3561</v>
      </c>
      <c r="F345" s="11" t="s">
        <v>33</v>
      </c>
      <c r="G345" s="11" t="s">
        <v>34</v>
      </c>
      <c r="H345" s="11" t="s">
        <v>42</v>
      </c>
      <c r="I345" s="11" t="s">
        <v>36</v>
      </c>
      <c r="J345" s="87">
        <v>838000000</v>
      </c>
      <c r="K345" s="11" t="s">
        <v>3562</v>
      </c>
      <c r="L345" s="11" t="s">
        <v>3563</v>
      </c>
      <c r="M345" s="11" t="s">
        <v>3564</v>
      </c>
      <c r="N345" s="13" t="s">
        <v>24</v>
      </c>
      <c r="O345" s="11"/>
      <c r="P345" s="11"/>
    </row>
    <row r="346" spans="2:17" s="27" customFormat="1" ht="17.25" customHeight="1">
      <c r="B346" s="258">
        <v>2026</v>
      </c>
      <c r="C346" s="259">
        <v>4</v>
      </c>
      <c r="D346" s="259" t="s">
        <v>14</v>
      </c>
      <c r="E346" s="258" t="s">
        <v>3565</v>
      </c>
      <c r="F346" s="258" t="s">
        <v>33</v>
      </c>
      <c r="G346" s="258" t="s">
        <v>34</v>
      </c>
      <c r="H346" s="258" t="s">
        <v>42</v>
      </c>
      <c r="I346" s="258" t="s">
        <v>36</v>
      </c>
      <c r="J346" s="260">
        <v>15599000</v>
      </c>
      <c r="K346" s="11" t="s">
        <v>3562</v>
      </c>
      <c r="L346" s="258" t="s">
        <v>3451</v>
      </c>
      <c r="M346" s="258" t="s">
        <v>3452</v>
      </c>
      <c r="N346" s="259" t="s">
        <v>24</v>
      </c>
      <c r="O346" s="258"/>
      <c r="P346" s="28" t="s">
        <v>3965</v>
      </c>
      <c r="Q346" s="132"/>
    </row>
    <row r="347" spans="2:17" s="27" customFormat="1" ht="17.25" customHeight="1">
      <c r="B347" s="66">
        <v>2026</v>
      </c>
      <c r="C347" s="28">
        <v>4</v>
      </c>
      <c r="D347" s="28" t="s">
        <v>14</v>
      </c>
      <c r="E347" s="66" t="s">
        <v>3566</v>
      </c>
      <c r="F347" s="66" t="s">
        <v>33</v>
      </c>
      <c r="G347" s="66" t="s">
        <v>34</v>
      </c>
      <c r="H347" s="66" t="s">
        <v>42</v>
      </c>
      <c r="I347" s="66" t="s">
        <v>36</v>
      </c>
      <c r="J347" s="92">
        <v>9248400</v>
      </c>
      <c r="K347" s="11" t="s">
        <v>3562</v>
      </c>
      <c r="L347" s="66" t="s">
        <v>3451</v>
      </c>
      <c r="M347" s="66" t="s">
        <v>3452</v>
      </c>
      <c r="N347" s="28" t="s">
        <v>24</v>
      </c>
      <c r="O347" s="66"/>
      <c r="P347" s="28" t="s">
        <v>3965</v>
      </c>
      <c r="Q347" s="132"/>
    </row>
    <row r="348" spans="2:17" s="27" customFormat="1" ht="17.25" customHeight="1">
      <c r="B348" s="13">
        <v>2026</v>
      </c>
      <c r="C348" s="13">
        <v>4</v>
      </c>
      <c r="D348" s="13" t="s">
        <v>2007</v>
      </c>
      <c r="E348" s="11" t="s">
        <v>3567</v>
      </c>
      <c r="F348" s="11" t="s">
        <v>33</v>
      </c>
      <c r="G348" s="11" t="s">
        <v>2427</v>
      </c>
      <c r="H348" s="11" t="s">
        <v>2458</v>
      </c>
      <c r="I348" s="11" t="s">
        <v>43</v>
      </c>
      <c r="J348" s="92">
        <v>759000</v>
      </c>
      <c r="K348" s="11" t="s">
        <v>3334</v>
      </c>
      <c r="L348" s="11" t="s">
        <v>3335</v>
      </c>
      <c r="M348" s="11" t="s">
        <v>3336</v>
      </c>
      <c r="N348" s="13" t="s">
        <v>1829</v>
      </c>
      <c r="O348" s="11"/>
      <c r="P348" s="66" t="s">
        <v>63</v>
      </c>
    </row>
    <row r="349" spans="2:17" s="27" customFormat="1" ht="17.25" customHeight="1">
      <c r="B349" s="13">
        <v>2026</v>
      </c>
      <c r="C349" s="28">
        <v>4</v>
      </c>
      <c r="D349" s="28" t="s">
        <v>2007</v>
      </c>
      <c r="E349" s="11" t="s">
        <v>3568</v>
      </c>
      <c r="F349" s="66" t="s">
        <v>33</v>
      </c>
      <c r="G349" s="66" t="s">
        <v>2427</v>
      </c>
      <c r="H349" s="66" t="s">
        <v>2458</v>
      </c>
      <c r="I349" s="66" t="s">
        <v>43</v>
      </c>
      <c r="J349" s="92">
        <v>1518000</v>
      </c>
      <c r="K349" s="66" t="s">
        <v>3334</v>
      </c>
      <c r="L349" s="66" t="s">
        <v>3335</v>
      </c>
      <c r="M349" s="66" t="s">
        <v>3336</v>
      </c>
      <c r="N349" s="28" t="s">
        <v>1829</v>
      </c>
      <c r="O349" s="66"/>
      <c r="P349" s="66" t="s">
        <v>63</v>
      </c>
    </row>
    <row r="350" spans="2:17" s="27" customFormat="1" ht="17.25" customHeight="1">
      <c r="B350" s="11">
        <v>2026</v>
      </c>
      <c r="C350" s="13">
        <v>4</v>
      </c>
      <c r="D350" s="13" t="s">
        <v>14</v>
      </c>
      <c r="E350" s="13" t="s">
        <v>3569</v>
      </c>
      <c r="F350" s="11" t="s">
        <v>33</v>
      </c>
      <c r="G350" s="11" t="s">
        <v>41</v>
      </c>
      <c r="H350" s="11" t="s">
        <v>42</v>
      </c>
      <c r="I350" s="11" t="s">
        <v>43</v>
      </c>
      <c r="J350" s="87">
        <v>10500000</v>
      </c>
      <c r="K350" s="13" t="s">
        <v>3570</v>
      </c>
      <c r="L350" s="11" t="s">
        <v>3571</v>
      </c>
      <c r="M350" s="11" t="s">
        <v>3572</v>
      </c>
      <c r="N350" s="13" t="s">
        <v>24</v>
      </c>
      <c r="O350" s="11"/>
      <c r="P350" s="11" t="s">
        <v>3966</v>
      </c>
      <c r="Q350" s="132"/>
    </row>
    <row r="351" spans="2:17" s="27" customFormat="1" ht="17.25" customHeight="1">
      <c r="B351" s="11">
        <v>2026</v>
      </c>
      <c r="C351" s="13">
        <v>5</v>
      </c>
      <c r="D351" s="13" t="s">
        <v>14</v>
      </c>
      <c r="E351" s="13" t="s">
        <v>3573</v>
      </c>
      <c r="F351" s="11" t="s">
        <v>33</v>
      </c>
      <c r="G351" s="11" t="s">
        <v>34</v>
      </c>
      <c r="H351" s="11" t="s">
        <v>42</v>
      </c>
      <c r="I351" s="11" t="s">
        <v>43</v>
      </c>
      <c r="J351" s="87">
        <v>30000000</v>
      </c>
      <c r="K351" s="13" t="s">
        <v>3570</v>
      </c>
      <c r="L351" s="11" t="s">
        <v>3574</v>
      </c>
      <c r="M351" s="11" t="s">
        <v>3575</v>
      </c>
      <c r="N351" s="13" t="s">
        <v>24</v>
      </c>
      <c r="O351" s="11"/>
      <c r="P351" s="11" t="s">
        <v>3966</v>
      </c>
      <c r="Q351" s="132"/>
    </row>
    <row r="352" spans="2:17" s="27" customFormat="1" ht="17.25" customHeight="1">
      <c r="B352" s="11">
        <v>2026</v>
      </c>
      <c r="C352" s="13">
        <v>4</v>
      </c>
      <c r="D352" s="13" t="s">
        <v>14</v>
      </c>
      <c r="E352" s="11" t="s">
        <v>3576</v>
      </c>
      <c r="F352" s="11" t="s">
        <v>33</v>
      </c>
      <c r="G352" s="11" t="s">
        <v>34</v>
      </c>
      <c r="H352" s="11" t="s">
        <v>42</v>
      </c>
      <c r="I352" s="11" t="s">
        <v>43</v>
      </c>
      <c r="J352" s="87">
        <v>7000000</v>
      </c>
      <c r="K352" s="13" t="s">
        <v>3356</v>
      </c>
      <c r="L352" s="11" t="s">
        <v>3357</v>
      </c>
      <c r="M352" s="11" t="s">
        <v>3358</v>
      </c>
      <c r="N352" s="13" t="s">
        <v>24</v>
      </c>
      <c r="O352" s="11"/>
      <c r="P352" s="11" t="s">
        <v>3966</v>
      </c>
      <c r="Q352" s="132"/>
    </row>
    <row r="353" spans="2:17" s="27" customFormat="1" ht="17.25" customHeight="1">
      <c r="B353" s="11">
        <v>2026</v>
      </c>
      <c r="C353" s="13">
        <v>5</v>
      </c>
      <c r="D353" s="13" t="s">
        <v>14</v>
      </c>
      <c r="E353" s="11" t="s">
        <v>3577</v>
      </c>
      <c r="F353" s="11" t="s">
        <v>254</v>
      </c>
      <c r="G353" s="11" t="s">
        <v>41</v>
      </c>
      <c r="H353" s="11" t="s">
        <v>42</v>
      </c>
      <c r="I353" s="11" t="s">
        <v>43</v>
      </c>
      <c r="J353" s="87">
        <v>20715000</v>
      </c>
      <c r="K353" s="11" t="s">
        <v>73</v>
      </c>
      <c r="L353" s="11" t="s">
        <v>3578</v>
      </c>
      <c r="M353" s="11" t="s">
        <v>327</v>
      </c>
      <c r="N353" s="13" t="s">
        <v>24</v>
      </c>
      <c r="O353" s="11"/>
      <c r="P353" s="11" t="s">
        <v>79</v>
      </c>
    </row>
    <row r="354" spans="2:17" s="27" customFormat="1" ht="17.25" customHeight="1">
      <c r="B354" s="11">
        <v>2026</v>
      </c>
      <c r="C354" s="13">
        <v>4</v>
      </c>
      <c r="D354" s="13" t="s">
        <v>14</v>
      </c>
      <c r="E354" s="11" t="s">
        <v>3579</v>
      </c>
      <c r="F354" s="11" t="s">
        <v>33</v>
      </c>
      <c r="G354" s="28" t="s">
        <v>34</v>
      </c>
      <c r="H354" s="28" t="s">
        <v>42</v>
      </c>
      <c r="I354" s="28" t="s">
        <v>43</v>
      </c>
      <c r="J354" s="87">
        <v>3036000</v>
      </c>
      <c r="K354" s="28" t="s">
        <v>195</v>
      </c>
      <c r="L354" s="66" t="s">
        <v>3364</v>
      </c>
      <c r="M354" s="66" t="s">
        <v>3365</v>
      </c>
      <c r="N354" s="28" t="s">
        <v>24</v>
      </c>
      <c r="O354" s="28"/>
      <c r="P354" s="28" t="s">
        <v>79</v>
      </c>
    </row>
    <row r="355" spans="2:17" s="27" customFormat="1" ht="17.25" customHeight="1">
      <c r="B355" s="11">
        <v>2026</v>
      </c>
      <c r="C355" s="13">
        <v>4</v>
      </c>
      <c r="D355" s="13" t="s">
        <v>14</v>
      </c>
      <c r="E355" s="11" t="s">
        <v>3580</v>
      </c>
      <c r="F355" s="11" t="s">
        <v>33</v>
      </c>
      <c r="G355" s="11" t="s">
        <v>41</v>
      </c>
      <c r="H355" s="11" t="s">
        <v>35</v>
      </c>
      <c r="I355" s="11" t="s">
        <v>36</v>
      </c>
      <c r="J355" s="154">
        <v>25407000</v>
      </c>
      <c r="K355" s="11" t="s">
        <v>3368</v>
      </c>
      <c r="L355" s="11" t="s">
        <v>3369</v>
      </c>
      <c r="M355" s="11" t="s">
        <v>3370</v>
      </c>
      <c r="N355" s="13" t="s">
        <v>24</v>
      </c>
      <c r="O355" s="11"/>
      <c r="P355" s="11"/>
    </row>
    <row r="356" spans="2:17" s="27" customFormat="1" ht="17.25" customHeight="1">
      <c r="B356" s="11">
        <v>2026</v>
      </c>
      <c r="C356" s="13">
        <v>4</v>
      </c>
      <c r="D356" s="13" t="s">
        <v>14</v>
      </c>
      <c r="E356" s="11" t="s">
        <v>3581</v>
      </c>
      <c r="F356" s="11" t="s">
        <v>254</v>
      </c>
      <c r="G356" s="11" t="s">
        <v>34</v>
      </c>
      <c r="H356" s="11" t="s">
        <v>42</v>
      </c>
      <c r="I356" s="11" t="s">
        <v>43</v>
      </c>
      <c r="J356" s="87">
        <v>40000000</v>
      </c>
      <c r="K356" s="11" t="s">
        <v>3582</v>
      </c>
      <c r="L356" s="11" t="s">
        <v>3583</v>
      </c>
      <c r="M356" s="11" t="s">
        <v>3584</v>
      </c>
      <c r="N356" s="13" t="s">
        <v>24</v>
      </c>
      <c r="O356" s="11"/>
      <c r="P356" s="11" t="s">
        <v>3585</v>
      </c>
    </row>
    <row r="357" spans="2:17" s="27" customFormat="1" ht="17.25" customHeight="1">
      <c r="B357" s="11">
        <v>2026</v>
      </c>
      <c r="C357" s="28">
        <v>5</v>
      </c>
      <c r="D357" s="28" t="s">
        <v>14</v>
      </c>
      <c r="E357" s="66" t="s">
        <v>917</v>
      </c>
      <c r="F357" s="66" t="s">
        <v>254</v>
      </c>
      <c r="G357" s="66" t="s">
        <v>34</v>
      </c>
      <c r="H357" s="66" t="s">
        <v>42</v>
      </c>
      <c r="I357" s="66" t="s">
        <v>43</v>
      </c>
      <c r="J357" s="92">
        <v>50000000</v>
      </c>
      <c r="K357" s="66" t="s">
        <v>3582</v>
      </c>
      <c r="L357" s="66" t="s">
        <v>1656</v>
      </c>
      <c r="M357" s="66" t="s">
        <v>3586</v>
      </c>
      <c r="N357" s="28" t="s">
        <v>24</v>
      </c>
      <c r="O357" s="66"/>
      <c r="P357" s="66" t="s">
        <v>79</v>
      </c>
    </row>
    <row r="358" spans="2:17" s="99" customFormat="1" ht="17.25" customHeight="1">
      <c r="B358" s="56">
        <v>2026</v>
      </c>
      <c r="C358" s="68">
        <v>4</v>
      </c>
      <c r="D358" s="68" t="s">
        <v>14</v>
      </c>
      <c r="E358" s="67" t="s">
        <v>1616</v>
      </c>
      <c r="F358" s="67" t="s">
        <v>254</v>
      </c>
      <c r="G358" s="67" t="s">
        <v>34</v>
      </c>
      <c r="H358" s="67" t="s">
        <v>42</v>
      </c>
      <c r="I358" s="67" t="s">
        <v>43</v>
      </c>
      <c r="J358" s="74">
        <v>6000000</v>
      </c>
      <c r="K358" s="67" t="s">
        <v>3582</v>
      </c>
      <c r="L358" s="67" t="s">
        <v>1617</v>
      </c>
      <c r="M358" s="67" t="s">
        <v>1618</v>
      </c>
      <c r="N358" s="68" t="s">
        <v>24</v>
      </c>
      <c r="O358" s="67"/>
      <c r="P358" s="67" t="s">
        <v>79</v>
      </c>
    </row>
    <row r="359" spans="2:17" s="27" customFormat="1" ht="17.25" customHeight="1">
      <c r="B359" s="11">
        <v>2026</v>
      </c>
      <c r="C359" s="28">
        <v>4</v>
      </c>
      <c r="D359" s="28" t="s">
        <v>14</v>
      </c>
      <c r="E359" s="66" t="s">
        <v>1657</v>
      </c>
      <c r="F359" s="66" t="s">
        <v>254</v>
      </c>
      <c r="G359" s="66" t="s">
        <v>34</v>
      </c>
      <c r="H359" s="66" t="s">
        <v>42</v>
      </c>
      <c r="I359" s="66" t="s">
        <v>36</v>
      </c>
      <c r="J359" s="92">
        <v>120000000</v>
      </c>
      <c r="K359" s="66" t="s">
        <v>3582</v>
      </c>
      <c r="L359" s="66" t="s">
        <v>1617</v>
      </c>
      <c r="M359" s="66" t="s">
        <v>1618</v>
      </c>
      <c r="N359" s="28" t="s">
        <v>24</v>
      </c>
      <c r="O359" s="66"/>
      <c r="P359" s="66"/>
    </row>
    <row r="360" spans="2:17" s="27" customFormat="1" ht="17.25" customHeight="1">
      <c r="B360" s="11">
        <v>2026</v>
      </c>
      <c r="C360" s="28">
        <v>5</v>
      </c>
      <c r="D360" s="28" t="s">
        <v>14</v>
      </c>
      <c r="E360" s="66" t="s">
        <v>3587</v>
      </c>
      <c r="F360" s="66" t="s">
        <v>254</v>
      </c>
      <c r="G360" s="66" t="s">
        <v>34</v>
      </c>
      <c r="H360" s="66" t="s">
        <v>42</v>
      </c>
      <c r="I360" s="66" t="s">
        <v>36</v>
      </c>
      <c r="J360" s="92">
        <v>40000000</v>
      </c>
      <c r="K360" s="66" t="s">
        <v>3582</v>
      </c>
      <c r="L360" s="66" t="s">
        <v>3588</v>
      </c>
      <c r="M360" s="66" t="s">
        <v>3589</v>
      </c>
      <c r="N360" s="66" t="s">
        <v>24</v>
      </c>
      <c r="O360" s="66"/>
      <c r="P360" s="66"/>
    </row>
    <row r="361" spans="2:17" s="27" customFormat="1" ht="17.25" customHeight="1">
      <c r="B361" s="11">
        <v>2026</v>
      </c>
      <c r="C361" s="28">
        <v>6</v>
      </c>
      <c r="D361" s="28" t="s">
        <v>14</v>
      </c>
      <c r="E361" s="66" t="s">
        <v>3590</v>
      </c>
      <c r="F361" s="66" t="s">
        <v>254</v>
      </c>
      <c r="G361" s="66" t="s">
        <v>34</v>
      </c>
      <c r="H361" s="66" t="s">
        <v>42</v>
      </c>
      <c r="I361" s="66" t="s">
        <v>36</v>
      </c>
      <c r="J361" s="92">
        <v>70000000</v>
      </c>
      <c r="K361" s="66" t="s">
        <v>3582</v>
      </c>
      <c r="L361" s="66" t="s">
        <v>3591</v>
      </c>
      <c r="M361" s="66" t="s">
        <v>969</v>
      </c>
      <c r="N361" s="66" t="s">
        <v>24</v>
      </c>
      <c r="O361" s="66"/>
      <c r="P361" s="66"/>
    </row>
    <row r="362" spans="2:17" s="27" customFormat="1" ht="17.25" customHeight="1">
      <c r="B362" s="11">
        <v>2026</v>
      </c>
      <c r="C362" s="28">
        <v>5</v>
      </c>
      <c r="D362" s="28" t="s">
        <v>14</v>
      </c>
      <c r="E362" s="66" t="s">
        <v>3602</v>
      </c>
      <c r="F362" s="66" t="s">
        <v>33</v>
      </c>
      <c r="G362" s="66" t="s">
        <v>34</v>
      </c>
      <c r="H362" s="66" t="s">
        <v>42</v>
      </c>
      <c r="I362" s="66" t="s">
        <v>36</v>
      </c>
      <c r="J362" s="92">
        <v>78000000</v>
      </c>
      <c r="K362" s="66" t="s">
        <v>3595</v>
      </c>
      <c r="L362" s="66" t="s">
        <v>3600</v>
      </c>
      <c r="M362" s="66" t="s">
        <v>3601</v>
      </c>
      <c r="N362" s="28" t="s">
        <v>24</v>
      </c>
      <c r="O362" s="66"/>
      <c r="P362" s="66"/>
    </row>
    <row r="363" spans="2:17" s="27" customFormat="1" ht="17.25" customHeight="1">
      <c r="B363" s="11">
        <v>2026</v>
      </c>
      <c r="C363" s="28">
        <v>4</v>
      </c>
      <c r="D363" s="28" t="s">
        <v>15</v>
      </c>
      <c r="E363" s="66" t="s">
        <v>3603</v>
      </c>
      <c r="F363" s="66" t="s">
        <v>33</v>
      </c>
      <c r="G363" s="66" t="s">
        <v>34</v>
      </c>
      <c r="H363" s="66" t="s">
        <v>42</v>
      </c>
      <c r="I363" s="66" t="s">
        <v>43</v>
      </c>
      <c r="J363" s="92">
        <v>20900000</v>
      </c>
      <c r="K363" s="66" t="s">
        <v>3595</v>
      </c>
      <c r="L363" s="66" t="s">
        <v>3604</v>
      </c>
      <c r="M363" s="66" t="s">
        <v>3605</v>
      </c>
      <c r="N363" s="28" t="s">
        <v>24</v>
      </c>
      <c r="O363" s="66"/>
      <c r="P363" s="66" t="s">
        <v>79</v>
      </c>
    </row>
    <row r="364" spans="2:17" s="27" customFormat="1" ht="17.25" customHeight="1">
      <c r="B364" s="11">
        <v>2026</v>
      </c>
      <c r="C364" s="28">
        <v>4</v>
      </c>
      <c r="D364" s="28" t="s">
        <v>15</v>
      </c>
      <c r="E364" s="66" t="s">
        <v>3606</v>
      </c>
      <c r="F364" s="66" t="s">
        <v>254</v>
      </c>
      <c r="G364" s="66" t="s">
        <v>34</v>
      </c>
      <c r="H364" s="66" t="s">
        <v>42</v>
      </c>
      <c r="I364" s="66" t="s">
        <v>43</v>
      </c>
      <c r="J364" s="92">
        <v>15840000</v>
      </c>
      <c r="K364" s="66" t="s">
        <v>3595</v>
      </c>
      <c r="L364" s="66" t="s">
        <v>3604</v>
      </c>
      <c r="M364" s="66" t="s">
        <v>3607</v>
      </c>
      <c r="N364" s="28" t="s">
        <v>24</v>
      </c>
      <c r="O364" s="66"/>
      <c r="P364" s="66" t="s">
        <v>79</v>
      </c>
    </row>
    <row r="365" spans="2:17" s="10" customFormat="1" ht="17.25" customHeight="1">
      <c r="B365" s="56">
        <v>2026</v>
      </c>
      <c r="C365" s="58">
        <v>4</v>
      </c>
      <c r="D365" s="58" t="s">
        <v>14</v>
      </c>
      <c r="E365" s="57" t="s">
        <v>3614</v>
      </c>
      <c r="F365" s="57" t="s">
        <v>40</v>
      </c>
      <c r="G365" s="57" t="s">
        <v>34</v>
      </c>
      <c r="H365" s="57" t="s">
        <v>42</v>
      </c>
      <c r="I365" s="57" t="s">
        <v>36</v>
      </c>
      <c r="J365" s="138">
        <v>20000000</v>
      </c>
      <c r="K365" s="57" t="s">
        <v>695</v>
      </c>
      <c r="L365" s="57" t="s">
        <v>3613</v>
      </c>
      <c r="M365" s="57" t="s">
        <v>696</v>
      </c>
      <c r="N365" s="58" t="s">
        <v>24</v>
      </c>
      <c r="O365" s="57"/>
      <c r="P365" s="57"/>
      <c r="Q365" s="85"/>
    </row>
    <row r="366" spans="2:17" s="83" customFormat="1" ht="17.25" customHeight="1">
      <c r="B366" s="56">
        <v>2026</v>
      </c>
      <c r="C366" s="69">
        <v>4</v>
      </c>
      <c r="D366" s="69" t="s">
        <v>14</v>
      </c>
      <c r="E366" s="56" t="s">
        <v>3772</v>
      </c>
      <c r="F366" s="56" t="s">
        <v>33</v>
      </c>
      <c r="G366" s="56" t="s">
        <v>34</v>
      </c>
      <c r="H366" s="56" t="s">
        <v>42</v>
      </c>
      <c r="I366" s="56" t="s">
        <v>36</v>
      </c>
      <c r="J366" s="72">
        <v>33000000</v>
      </c>
      <c r="K366" s="56" t="s">
        <v>3616</v>
      </c>
      <c r="L366" s="56" t="s">
        <v>3617</v>
      </c>
      <c r="M366" s="56" t="s">
        <v>3618</v>
      </c>
      <c r="N366" s="69" t="s">
        <v>24</v>
      </c>
      <c r="O366" s="56"/>
      <c r="P366" s="56"/>
    </row>
    <row r="367" spans="2:17" s="3" customFormat="1" ht="17.25" customHeight="1">
      <c r="B367" s="11">
        <v>2026</v>
      </c>
      <c r="C367" s="13">
        <v>4</v>
      </c>
      <c r="D367" s="13" t="s">
        <v>14</v>
      </c>
      <c r="E367" s="11" t="s">
        <v>3773</v>
      </c>
      <c r="F367" s="11" t="s">
        <v>33</v>
      </c>
      <c r="G367" s="11" t="s">
        <v>34</v>
      </c>
      <c r="H367" s="11" t="s">
        <v>42</v>
      </c>
      <c r="I367" s="11" t="s">
        <v>36</v>
      </c>
      <c r="J367" s="87">
        <v>110000000</v>
      </c>
      <c r="K367" s="11" t="s">
        <v>3616</v>
      </c>
      <c r="L367" s="11" t="s">
        <v>3774</v>
      </c>
      <c r="M367" s="11" t="s">
        <v>3618</v>
      </c>
      <c r="N367" s="13" t="s">
        <v>24</v>
      </c>
      <c r="O367" s="11"/>
      <c r="P367" s="11"/>
    </row>
    <row r="368" spans="2:17" s="3" customFormat="1" ht="17.25" customHeight="1">
      <c r="B368" s="11">
        <v>2026</v>
      </c>
      <c r="C368" s="13">
        <v>4</v>
      </c>
      <c r="D368" s="13" t="s">
        <v>14</v>
      </c>
      <c r="E368" s="11" t="s">
        <v>3775</v>
      </c>
      <c r="F368" s="11" t="s">
        <v>254</v>
      </c>
      <c r="G368" s="11" t="s">
        <v>34</v>
      </c>
      <c r="H368" s="11" t="s">
        <v>35</v>
      </c>
      <c r="I368" s="11" t="s">
        <v>36</v>
      </c>
      <c r="J368" s="167">
        <v>37917000</v>
      </c>
      <c r="K368" s="11" t="s">
        <v>194</v>
      </c>
      <c r="L368" s="11" t="s">
        <v>674</v>
      </c>
      <c r="M368" s="11" t="s">
        <v>69</v>
      </c>
      <c r="N368" s="13" t="s">
        <v>24</v>
      </c>
      <c r="O368" s="11"/>
      <c r="P368" s="11"/>
    </row>
    <row r="369" spans="2:16" s="3" customFormat="1" ht="17.25" customHeight="1">
      <c r="B369" s="28">
        <v>2026</v>
      </c>
      <c r="C369" s="28">
        <v>4</v>
      </c>
      <c r="D369" s="28" t="s">
        <v>14</v>
      </c>
      <c r="E369" s="28" t="s">
        <v>3776</v>
      </c>
      <c r="F369" s="28" t="s">
        <v>254</v>
      </c>
      <c r="G369" s="28" t="s">
        <v>2833</v>
      </c>
      <c r="H369" s="28" t="s">
        <v>2458</v>
      </c>
      <c r="I369" s="28" t="s">
        <v>2109</v>
      </c>
      <c r="J369" s="30">
        <v>12763000</v>
      </c>
      <c r="K369" s="28" t="s">
        <v>190</v>
      </c>
      <c r="L369" s="28" t="s">
        <v>3714</v>
      </c>
      <c r="M369" s="28" t="s">
        <v>3715</v>
      </c>
      <c r="N369" s="28" t="s">
        <v>24</v>
      </c>
      <c r="O369" s="66"/>
      <c r="P369" s="28" t="s">
        <v>63</v>
      </c>
    </row>
    <row r="370" spans="2:16" s="3" customFormat="1" ht="17.25" customHeight="1">
      <c r="B370" s="28">
        <v>2026</v>
      </c>
      <c r="C370" s="28">
        <v>4</v>
      </c>
      <c r="D370" s="28" t="s">
        <v>14</v>
      </c>
      <c r="E370" s="28" t="s">
        <v>3777</v>
      </c>
      <c r="F370" s="28" t="s">
        <v>254</v>
      </c>
      <c r="G370" s="28" t="s">
        <v>2833</v>
      </c>
      <c r="H370" s="28" t="s">
        <v>42</v>
      </c>
      <c r="I370" s="28" t="s">
        <v>36</v>
      </c>
      <c r="J370" s="30">
        <v>3328000000</v>
      </c>
      <c r="K370" s="28" t="s">
        <v>190</v>
      </c>
      <c r="L370" s="28" t="s">
        <v>3714</v>
      </c>
      <c r="M370" s="28" t="s">
        <v>3715</v>
      </c>
      <c r="N370" s="28" t="s">
        <v>44</v>
      </c>
      <c r="O370" s="66"/>
      <c r="P370" s="66"/>
    </row>
    <row r="371" spans="2:16" s="3" customFormat="1" ht="17.25" customHeight="1">
      <c r="B371" s="28">
        <v>2026</v>
      </c>
      <c r="C371" s="28">
        <v>5</v>
      </c>
      <c r="D371" s="28" t="s">
        <v>14</v>
      </c>
      <c r="E371" s="28" t="s">
        <v>1662</v>
      </c>
      <c r="F371" s="28" t="s">
        <v>254</v>
      </c>
      <c r="G371" s="28" t="s">
        <v>41</v>
      </c>
      <c r="H371" s="28" t="s">
        <v>42</v>
      </c>
      <c r="I371" s="28" t="s">
        <v>36</v>
      </c>
      <c r="J371" s="30">
        <v>34349000</v>
      </c>
      <c r="K371" s="28" t="s">
        <v>190</v>
      </c>
      <c r="L371" s="28" t="s">
        <v>851</v>
      </c>
      <c r="M371" s="28" t="s">
        <v>354</v>
      </c>
      <c r="N371" s="28" t="s">
        <v>24</v>
      </c>
      <c r="O371" s="66"/>
      <c r="P371" s="66"/>
    </row>
    <row r="372" spans="2:16" s="3" customFormat="1" ht="17.25" customHeight="1">
      <c r="B372" s="28">
        <v>2026</v>
      </c>
      <c r="C372" s="28">
        <v>5</v>
      </c>
      <c r="D372" s="28" t="s">
        <v>14</v>
      </c>
      <c r="E372" s="28" t="s">
        <v>1662</v>
      </c>
      <c r="F372" s="28" t="s">
        <v>254</v>
      </c>
      <c r="G372" s="28" t="s">
        <v>41</v>
      </c>
      <c r="H372" s="28" t="s">
        <v>42</v>
      </c>
      <c r="I372" s="28" t="s">
        <v>36</v>
      </c>
      <c r="J372" s="30">
        <v>34349000</v>
      </c>
      <c r="K372" s="28" t="s">
        <v>190</v>
      </c>
      <c r="L372" s="28" t="s">
        <v>851</v>
      </c>
      <c r="M372" s="28" t="s">
        <v>354</v>
      </c>
      <c r="N372" s="28" t="s">
        <v>24</v>
      </c>
      <c r="O372" s="66"/>
      <c r="P372" s="66"/>
    </row>
    <row r="373" spans="2:16" s="168" customFormat="1" ht="17.25" customHeight="1">
      <c r="B373" s="129">
        <v>2026</v>
      </c>
      <c r="C373" s="147">
        <v>5</v>
      </c>
      <c r="D373" s="147" t="s">
        <v>14</v>
      </c>
      <c r="E373" s="129" t="s">
        <v>3778</v>
      </c>
      <c r="F373" s="129" t="s">
        <v>33</v>
      </c>
      <c r="G373" s="129" t="s">
        <v>34</v>
      </c>
      <c r="H373" s="129" t="s">
        <v>42</v>
      </c>
      <c r="I373" s="129" t="s">
        <v>36</v>
      </c>
      <c r="J373" s="154">
        <v>45000000</v>
      </c>
      <c r="K373" s="129" t="s">
        <v>3717</v>
      </c>
      <c r="L373" s="129" t="s">
        <v>3718</v>
      </c>
      <c r="M373" s="129" t="s">
        <v>3719</v>
      </c>
      <c r="N373" s="147" t="s">
        <v>24</v>
      </c>
      <c r="O373" s="129"/>
      <c r="P373" s="129"/>
    </row>
    <row r="374" spans="2:16" s="3" customFormat="1" ht="17.25" customHeight="1">
      <c r="B374" s="11">
        <v>2026</v>
      </c>
      <c r="C374" s="11">
        <v>4</v>
      </c>
      <c r="D374" s="11" t="s">
        <v>14</v>
      </c>
      <c r="E374" s="28" t="s">
        <v>3779</v>
      </c>
      <c r="F374" s="66" t="s">
        <v>33</v>
      </c>
      <c r="G374" s="66" t="s">
        <v>34</v>
      </c>
      <c r="H374" s="66" t="s">
        <v>42</v>
      </c>
      <c r="I374" s="66" t="s">
        <v>43</v>
      </c>
      <c r="J374" s="74">
        <v>8142000</v>
      </c>
      <c r="K374" s="11" t="s">
        <v>3639</v>
      </c>
      <c r="L374" s="11" t="s">
        <v>3652</v>
      </c>
      <c r="M374" s="11" t="s">
        <v>3646</v>
      </c>
      <c r="N374" s="28" t="s">
        <v>24</v>
      </c>
      <c r="O374" s="66"/>
      <c r="P374" s="66" t="s">
        <v>79</v>
      </c>
    </row>
    <row r="375" spans="2:16" s="3" customFormat="1" ht="17.25" customHeight="1">
      <c r="B375" s="11">
        <v>2026</v>
      </c>
      <c r="C375" s="11">
        <v>4</v>
      </c>
      <c r="D375" s="11" t="s">
        <v>14</v>
      </c>
      <c r="E375" s="28" t="s">
        <v>3780</v>
      </c>
      <c r="F375" s="66" t="s">
        <v>33</v>
      </c>
      <c r="G375" s="66" t="s">
        <v>41</v>
      </c>
      <c r="H375" s="66" t="s">
        <v>35</v>
      </c>
      <c r="I375" s="66" t="s">
        <v>36</v>
      </c>
      <c r="J375" s="74">
        <v>7326000</v>
      </c>
      <c r="K375" s="11" t="s">
        <v>3639</v>
      </c>
      <c r="L375" s="11" t="s">
        <v>3652</v>
      </c>
      <c r="M375" s="11" t="s">
        <v>3646</v>
      </c>
      <c r="N375" s="28" t="s">
        <v>24</v>
      </c>
      <c r="O375" s="66"/>
      <c r="P375" s="66"/>
    </row>
    <row r="376" spans="2:16" s="3" customFormat="1" ht="17.25" customHeight="1">
      <c r="B376" s="11">
        <v>2026</v>
      </c>
      <c r="C376" s="11">
        <v>4</v>
      </c>
      <c r="D376" s="11" t="s">
        <v>14</v>
      </c>
      <c r="E376" s="28" t="s">
        <v>3781</v>
      </c>
      <c r="F376" s="66" t="s">
        <v>254</v>
      </c>
      <c r="G376" s="66" t="s">
        <v>41</v>
      </c>
      <c r="H376" s="66" t="s">
        <v>35</v>
      </c>
      <c r="I376" s="66" t="s">
        <v>36</v>
      </c>
      <c r="J376" s="74">
        <v>4708000</v>
      </c>
      <c r="K376" s="11" t="s">
        <v>3639</v>
      </c>
      <c r="L376" s="11" t="s">
        <v>3652</v>
      </c>
      <c r="M376" s="11" t="s">
        <v>3646</v>
      </c>
      <c r="N376" s="28" t="s">
        <v>24</v>
      </c>
      <c r="O376" s="66"/>
      <c r="P376" s="66"/>
    </row>
    <row r="377" spans="2:16" s="3" customFormat="1" ht="17.25" customHeight="1">
      <c r="B377" s="11">
        <v>2026</v>
      </c>
      <c r="C377" s="11">
        <v>4</v>
      </c>
      <c r="D377" s="11" t="s">
        <v>14</v>
      </c>
      <c r="E377" s="28" t="s">
        <v>3782</v>
      </c>
      <c r="F377" s="66" t="s">
        <v>33</v>
      </c>
      <c r="G377" s="66" t="s">
        <v>41</v>
      </c>
      <c r="H377" s="66" t="s">
        <v>35</v>
      </c>
      <c r="I377" s="66" t="s">
        <v>43</v>
      </c>
      <c r="J377" s="74">
        <v>21304000</v>
      </c>
      <c r="K377" s="11" t="s">
        <v>3639</v>
      </c>
      <c r="L377" s="11" t="s">
        <v>3652</v>
      </c>
      <c r="M377" s="11" t="s">
        <v>3646</v>
      </c>
      <c r="N377" s="28" t="s">
        <v>24</v>
      </c>
      <c r="O377" s="66"/>
      <c r="P377" s="28" t="s">
        <v>3783</v>
      </c>
    </row>
    <row r="378" spans="2:16" s="3" customFormat="1" ht="17.25" customHeight="1">
      <c r="B378" s="11">
        <v>2026</v>
      </c>
      <c r="C378" s="13">
        <v>5</v>
      </c>
      <c r="D378" s="13" t="s">
        <v>14</v>
      </c>
      <c r="E378" s="11" t="s">
        <v>908</v>
      </c>
      <c r="F378" s="11" t="s">
        <v>254</v>
      </c>
      <c r="G378" s="11" t="s">
        <v>34</v>
      </c>
      <c r="H378" s="11" t="s">
        <v>42</v>
      </c>
      <c r="I378" s="11" t="s">
        <v>36</v>
      </c>
      <c r="J378" s="87">
        <v>28689000</v>
      </c>
      <c r="K378" s="11" t="s">
        <v>92</v>
      </c>
      <c r="L378" s="11" t="s">
        <v>3784</v>
      </c>
      <c r="M378" s="11" t="s">
        <v>3785</v>
      </c>
      <c r="N378" s="13" t="s">
        <v>1829</v>
      </c>
      <c r="O378" s="11"/>
      <c r="P378" s="11"/>
    </row>
    <row r="379" spans="2:16" s="3" customFormat="1" ht="17.25" customHeight="1">
      <c r="B379" s="11">
        <v>2026</v>
      </c>
      <c r="C379" s="13">
        <v>5</v>
      </c>
      <c r="D379" s="13" t="s">
        <v>14</v>
      </c>
      <c r="E379" s="11" t="s">
        <v>909</v>
      </c>
      <c r="F379" s="11" t="s">
        <v>254</v>
      </c>
      <c r="G379" s="11" t="s">
        <v>41</v>
      </c>
      <c r="H379" s="11" t="s">
        <v>42</v>
      </c>
      <c r="I379" s="11" t="s">
        <v>36</v>
      </c>
      <c r="J379" s="87">
        <v>43824000</v>
      </c>
      <c r="K379" s="11" t="s">
        <v>92</v>
      </c>
      <c r="L379" s="11" t="s">
        <v>3784</v>
      </c>
      <c r="M379" s="11" t="s">
        <v>3785</v>
      </c>
      <c r="N379" s="13" t="s">
        <v>1829</v>
      </c>
      <c r="O379" s="11"/>
      <c r="P379" s="11"/>
    </row>
    <row r="380" spans="2:16" s="3" customFormat="1" ht="17.25" customHeight="1">
      <c r="B380" s="11">
        <v>2026</v>
      </c>
      <c r="C380" s="13">
        <v>5</v>
      </c>
      <c r="D380" s="13" t="s">
        <v>14</v>
      </c>
      <c r="E380" s="11" t="s">
        <v>1562</v>
      </c>
      <c r="F380" s="11" t="s">
        <v>254</v>
      </c>
      <c r="G380" s="11" t="s">
        <v>41</v>
      </c>
      <c r="H380" s="11" t="s">
        <v>42</v>
      </c>
      <c r="I380" s="11" t="s">
        <v>36</v>
      </c>
      <c r="J380" s="87">
        <v>11816000</v>
      </c>
      <c r="K380" s="11" t="s">
        <v>92</v>
      </c>
      <c r="L380" s="11" t="s">
        <v>3784</v>
      </c>
      <c r="M380" s="11" t="s">
        <v>3785</v>
      </c>
      <c r="N380" s="13" t="s">
        <v>1829</v>
      </c>
      <c r="O380" s="11"/>
      <c r="P380" s="11"/>
    </row>
    <row r="381" spans="2:16" s="3" customFormat="1" ht="17.25" customHeight="1">
      <c r="B381" s="11">
        <v>2026</v>
      </c>
      <c r="C381" s="13">
        <v>5</v>
      </c>
      <c r="D381" s="13" t="s">
        <v>14</v>
      </c>
      <c r="E381" s="11" t="s">
        <v>1563</v>
      </c>
      <c r="F381" s="11" t="s">
        <v>254</v>
      </c>
      <c r="G381" s="11" t="s">
        <v>41</v>
      </c>
      <c r="H381" s="11" t="s">
        <v>42</v>
      </c>
      <c r="I381" s="11" t="s">
        <v>36</v>
      </c>
      <c r="J381" s="87">
        <v>6137000</v>
      </c>
      <c r="K381" s="11" t="s">
        <v>92</v>
      </c>
      <c r="L381" s="11" t="s">
        <v>3784</v>
      </c>
      <c r="M381" s="11" t="s">
        <v>3785</v>
      </c>
      <c r="N381" s="13" t="s">
        <v>1829</v>
      </c>
      <c r="O381" s="11"/>
      <c r="P381" s="11"/>
    </row>
    <row r="382" spans="2:16" s="3" customFormat="1" ht="17.25" customHeight="1">
      <c r="B382" s="11">
        <v>2026</v>
      </c>
      <c r="C382" s="13">
        <v>5</v>
      </c>
      <c r="D382" s="13" t="s">
        <v>14</v>
      </c>
      <c r="E382" s="11" t="s">
        <v>1564</v>
      </c>
      <c r="F382" s="11" t="s">
        <v>254</v>
      </c>
      <c r="G382" s="11" t="s">
        <v>41</v>
      </c>
      <c r="H382" s="11" t="s">
        <v>42</v>
      </c>
      <c r="I382" s="11" t="s">
        <v>36</v>
      </c>
      <c r="J382" s="87">
        <v>90252000</v>
      </c>
      <c r="K382" s="11" t="s">
        <v>92</v>
      </c>
      <c r="L382" s="11" t="s">
        <v>3784</v>
      </c>
      <c r="M382" s="11" t="s">
        <v>3785</v>
      </c>
      <c r="N382" s="13" t="s">
        <v>1829</v>
      </c>
      <c r="O382" s="11"/>
      <c r="P382" s="11"/>
    </row>
    <row r="383" spans="2:16" s="3" customFormat="1" ht="17.25" customHeight="1">
      <c r="B383" s="11">
        <v>2026</v>
      </c>
      <c r="C383" s="13">
        <v>5</v>
      </c>
      <c r="D383" s="13" t="s">
        <v>14</v>
      </c>
      <c r="E383" s="11" t="s">
        <v>1565</v>
      </c>
      <c r="F383" s="11" t="s">
        <v>254</v>
      </c>
      <c r="G383" s="11" t="s">
        <v>41</v>
      </c>
      <c r="H383" s="11" t="s">
        <v>42</v>
      </c>
      <c r="I383" s="11" t="s">
        <v>36</v>
      </c>
      <c r="J383" s="87">
        <v>22968000</v>
      </c>
      <c r="K383" s="11" t="s">
        <v>92</v>
      </c>
      <c r="L383" s="11" t="s">
        <v>3784</v>
      </c>
      <c r="M383" s="11" t="s">
        <v>3785</v>
      </c>
      <c r="N383" s="13" t="s">
        <v>1829</v>
      </c>
      <c r="O383" s="11"/>
      <c r="P383" s="11"/>
    </row>
    <row r="384" spans="2:16" s="3" customFormat="1" ht="17.25" customHeight="1">
      <c r="B384" s="11">
        <v>2026</v>
      </c>
      <c r="C384" s="13">
        <v>5</v>
      </c>
      <c r="D384" s="13" t="s">
        <v>14</v>
      </c>
      <c r="E384" s="11" t="s">
        <v>1566</v>
      </c>
      <c r="F384" s="11" t="s">
        <v>254</v>
      </c>
      <c r="G384" s="11" t="s">
        <v>41</v>
      </c>
      <c r="H384" s="11" t="s">
        <v>42</v>
      </c>
      <c r="I384" s="11" t="s">
        <v>36</v>
      </c>
      <c r="J384" s="87">
        <v>448250000</v>
      </c>
      <c r="K384" s="11" t="s">
        <v>92</v>
      </c>
      <c r="L384" s="11" t="s">
        <v>3784</v>
      </c>
      <c r="M384" s="11" t="s">
        <v>3785</v>
      </c>
      <c r="N384" s="13" t="s">
        <v>1829</v>
      </c>
      <c r="O384" s="11"/>
      <c r="P384" s="11"/>
    </row>
    <row r="385" spans="2:16" s="3" customFormat="1" ht="17.25" customHeight="1">
      <c r="B385" s="11">
        <v>2026</v>
      </c>
      <c r="C385" s="13">
        <v>5</v>
      </c>
      <c r="D385" s="13" t="s">
        <v>14</v>
      </c>
      <c r="E385" s="11" t="s">
        <v>1567</v>
      </c>
      <c r="F385" s="11" t="s">
        <v>254</v>
      </c>
      <c r="G385" s="11" t="s">
        <v>41</v>
      </c>
      <c r="H385" s="11" t="s">
        <v>42</v>
      </c>
      <c r="I385" s="11" t="s">
        <v>36</v>
      </c>
      <c r="J385" s="87">
        <v>22572000</v>
      </c>
      <c r="K385" s="11" t="s">
        <v>92</v>
      </c>
      <c r="L385" s="11" t="s">
        <v>3784</v>
      </c>
      <c r="M385" s="11" t="s">
        <v>3785</v>
      </c>
      <c r="N385" s="13" t="s">
        <v>1829</v>
      </c>
      <c r="O385" s="11"/>
      <c r="P385" s="11"/>
    </row>
    <row r="386" spans="2:16" s="3" customFormat="1" ht="17.25" customHeight="1">
      <c r="B386" s="28">
        <v>2026</v>
      </c>
      <c r="C386" s="31">
        <v>4</v>
      </c>
      <c r="D386" s="28" t="s">
        <v>14</v>
      </c>
      <c r="E386" s="52" t="s">
        <v>1556</v>
      </c>
      <c r="F386" s="28" t="s">
        <v>254</v>
      </c>
      <c r="G386" s="28" t="s">
        <v>34</v>
      </c>
      <c r="H386" s="31" t="s">
        <v>42</v>
      </c>
      <c r="I386" s="28" t="s">
        <v>36</v>
      </c>
      <c r="J386" s="30">
        <v>38280000</v>
      </c>
      <c r="K386" s="52" t="s">
        <v>189</v>
      </c>
      <c r="L386" s="52" t="s">
        <v>318</v>
      </c>
      <c r="M386" s="52" t="s">
        <v>267</v>
      </c>
      <c r="N386" s="28" t="s">
        <v>24</v>
      </c>
      <c r="O386" s="52"/>
      <c r="P386" s="52" t="s">
        <v>79</v>
      </c>
    </row>
    <row r="387" spans="2:16" s="3" customFormat="1" ht="17.25" customHeight="1">
      <c r="B387" s="28">
        <v>2026</v>
      </c>
      <c r="C387" s="31">
        <v>4</v>
      </c>
      <c r="D387" s="28" t="s">
        <v>14</v>
      </c>
      <c r="E387" s="52" t="s">
        <v>1557</v>
      </c>
      <c r="F387" s="28" t="s">
        <v>254</v>
      </c>
      <c r="G387" s="28" t="s">
        <v>34</v>
      </c>
      <c r="H387" s="28" t="s">
        <v>42</v>
      </c>
      <c r="I387" s="28" t="s">
        <v>36</v>
      </c>
      <c r="J387" s="30">
        <v>38280000</v>
      </c>
      <c r="K387" s="52" t="s">
        <v>189</v>
      </c>
      <c r="L387" s="52" t="s">
        <v>318</v>
      </c>
      <c r="M387" s="52" t="s">
        <v>267</v>
      </c>
      <c r="N387" s="28" t="s">
        <v>24</v>
      </c>
      <c r="O387" s="52"/>
      <c r="P387" s="52" t="s">
        <v>79</v>
      </c>
    </row>
    <row r="388" spans="2:16" s="3" customFormat="1" ht="17.25" customHeight="1">
      <c r="B388" s="28">
        <v>2026</v>
      </c>
      <c r="C388" s="31">
        <v>4</v>
      </c>
      <c r="D388" s="28" t="s">
        <v>14</v>
      </c>
      <c r="E388" s="52" t="s">
        <v>1558</v>
      </c>
      <c r="F388" s="28" t="s">
        <v>254</v>
      </c>
      <c r="G388" s="28" t="s">
        <v>34</v>
      </c>
      <c r="H388" s="31" t="s">
        <v>42</v>
      </c>
      <c r="I388" s="28" t="s">
        <v>36</v>
      </c>
      <c r="J388" s="30">
        <v>21934000</v>
      </c>
      <c r="K388" s="52" t="s">
        <v>189</v>
      </c>
      <c r="L388" s="52" t="s">
        <v>318</v>
      </c>
      <c r="M388" s="52" t="s">
        <v>267</v>
      </c>
      <c r="N388" s="28" t="s">
        <v>24</v>
      </c>
      <c r="O388" s="52"/>
      <c r="P388" s="52" t="s">
        <v>79</v>
      </c>
    </row>
    <row r="389" spans="2:16" s="3" customFormat="1" ht="17.25" customHeight="1">
      <c r="B389" s="11">
        <v>2026</v>
      </c>
      <c r="C389" s="13">
        <v>4</v>
      </c>
      <c r="D389" s="13" t="s">
        <v>14</v>
      </c>
      <c r="E389" s="13" t="s">
        <v>1599</v>
      </c>
      <c r="F389" s="11" t="s">
        <v>33</v>
      </c>
      <c r="G389" s="11" t="s">
        <v>41</v>
      </c>
      <c r="H389" s="11" t="s">
        <v>42</v>
      </c>
      <c r="I389" s="11" t="s">
        <v>43</v>
      </c>
      <c r="J389" s="62">
        <v>16632000</v>
      </c>
      <c r="K389" s="11" t="s">
        <v>3786</v>
      </c>
      <c r="L389" s="11" t="s">
        <v>3661</v>
      </c>
      <c r="M389" s="13" t="s">
        <v>330</v>
      </c>
      <c r="N389" s="13" t="s">
        <v>24</v>
      </c>
      <c r="O389" s="11"/>
      <c r="P389" s="11"/>
    </row>
    <row r="390" spans="2:16" s="3" customFormat="1" ht="17.25" customHeight="1">
      <c r="B390" s="11">
        <v>2026</v>
      </c>
      <c r="C390" s="28">
        <v>4</v>
      </c>
      <c r="D390" s="28" t="s">
        <v>14</v>
      </c>
      <c r="E390" s="13" t="s">
        <v>1600</v>
      </c>
      <c r="F390" s="66" t="s">
        <v>254</v>
      </c>
      <c r="G390" s="66" t="s">
        <v>41</v>
      </c>
      <c r="H390" s="66" t="s">
        <v>42</v>
      </c>
      <c r="I390" s="66" t="s">
        <v>43</v>
      </c>
      <c r="J390" s="62">
        <v>10164000</v>
      </c>
      <c r="K390" s="11" t="s">
        <v>3786</v>
      </c>
      <c r="L390" s="66" t="s">
        <v>3661</v>
      </c>
      <c r="M390" s="13" t="s">
        <v>330</v>
      </c>
      <c r="N390" s="28" t="s">
        <v>24</v>
      </c>
      <c r="O390" s="66"/>
      <c r="P390" s="66"/>
    </row>
    <row r="391" spans="2:16" s="3" customFormat="1" ht="17.25" customHeight="1">
      <c r="B391" s="13">
        <v>2026</v>
      </c>
      <c r="C391" s="13">
        <v>5</v>
      </c>
      <c r="D391" s="13" t="s">
        <v>14</v>
      </c>
      <c r="E391" s="13" t="s">
        <v>1598</v>
      </c>
      <c r="F391" s="13" t="s">
        <v>254</v>
      </c>
      <c r="G391" s="13" t="s">
        <v>34</v>
      </c>
      <c r="H391" s="13" t="s">
        <v>35</v>
      </c>
      <c r="I391" s="13" t="s">
        <v>36</v>
      </c>
      <c r="J391" s="62">
        <v>14580000</v>
      </c>
      <c r="K391" s="13" t="s">
        <v>251</v>
      </c>
      <c r="L391" s="13" t="s">
        <v>1137</v>
      </c>
      <c r="M391" s="13" t="s">
        <v>1138</v>
      </c>
      <c r="N391" s="13" t="s">
        <v>24</v>
      </c>
      <c r="O391" s="13"/>
      <c r="P391" s="11"/>
    </row>
    <row r="392" spans="2:16" s="3" customFormat="1" ht="17.25" customHeight="1">
      <c r="B392" s="13">
        <v>2026</v>
      </c>
      <c r="C392" s="13">
        <v>4</v>
      </c>
      <c r="D392" s="13" t="s">
        <v>14</v>
      </c>
      <c r="E392" s="13" t="s">
        <v>1559</v>
      </c>
      <c r="F392" s="13" t="s">
        <v>254</v>
      </c>
      <c r="G392" s="13" t="s">
        <v>34</v>
      </c>
      <c r="H392" s="13" t="s">
        <v>42</v>
      </c>
      <c r="I392" s="13" t="s">
        <v>43</v>
      </c>
      <c r="J392" s="62">
        <v>21127000</v>
      </c>
      <c r="K392" s="13" t="s">
        <v>193</v>
      </c>
      <c r="L392" s="13" t="s">
        <v>907</v>
      </c>
      <c r="M392" s="13" t="s">
        <v>94</v>
      </c>
      <c r="N392" s="13" t="s">
        <v>24</v>
      </c>
      <c r="O392" s="13"/>
      <c r="P392" s="11"/>
    </row>
    <row r="393" spans="2:16" s="3" customFormat="1" ht="17.25" customHeight="1">
      <c r="B393" s="11">
        <v>2026</v>
      </c>
      <c r="C393" s="13">
        <v>4</v>
      </c>
      <c r="D393" s="13" t="s">
        <v>14</v>
      </c>
      <c r="E393" s="11" t="s">
        <v>3787</v>
      </c>
      <c r="F393" s="11" t="s">
        <v>254</v>
      </c>
      <c r="G393" s="11" t="s">
        <v>34</v>
      </c>
      <c r="H393" s="11" t="s">
        <v>42</v>
      </c>
      <c r="I393" s="11" t="s">
        <v>43</v>
      </c>
      <c r="J393" s="131">
        <v>43160000</v>
      </c>
      <c r="K393" s="11" t="s">
        <v>214</v>
      </c>
      <c r="L393" s="11" t="s">
        <v>3675</v>
      </c>
      <c r="M393" s="11" t="s">
        <v>356</v>
      </c>
      <c r="N393" s="13" t="s">
        <v>24</v>
      </c>
      <c r="O393" s="11"/>
      <c r="P393" s="11" t="s">
        <v>79</v>
      </c>
    </row>
    <row r="394" spans="2:16" s="3" customFormat="1" ht="17.25" customHeight="1">
      <c r="B394" s="13">
        <v>2026</v>
      </c>
      <c r="C394" s="13">
        <v>4</v>
      </c>
      <c r="D394" s="13" t="s">
        <v>14</v>
      </c>
      <c r="E394" s="13" t="s">
        <v>1559</v>
      </c>
      <c r="F394" s="13" t="s">
        <v>254</v>
      </c>
      <c r="G394" s="13" t="s">
        <v>34</v>
      </c>
      <c r="H394" s="13" t="s">
        <v>42</v>
      </c>
      <c r="I394" s="13" t="s">
        <v>43</v>
      </c>
      <c r="J394" s="62">
        <v>21127000</v>
      </c>
      <c r="K394" s="13" t="s">
        <v>193</v>
      </c>
      <c r="L394" s="13" t="s">
        <v>907</v>
      </c>
      <c r="M394" s="13" t="s">
        <v>94</v>
      </c>
      <c r="N394" s="13" t="s">
        <v>24</v>
      </c>
      <c r="O394" s="13"/>
      <c r="P394" s="66"/>
    </row>
    <row r="395" spans="2:16" s="3" customFormat="1" ht="17.25" customHeight="1">
      <c r="B395" s="13">
        <v>2026</v>
      </c>
      <c r="C395" s="13">
        <v>4</v>
      </c>
      <c r="D395" s="13" t="s">
        <v>14</v>
      </c>
      <c r="E395" s="13" t="s">
        <v>967</v>
      </c>
      <c r="F395" s="13" t="s">
        <v>254</v>
      </c>
      <c r="G395" s="13" t="s">
        <v>34</v>
      </c>
      <c r="H395" s="13" t="s">
        <v>42</v>
      </c>
      <c r="I395" s="13" t="s">
        <v>36</v>
      </c>
      <c r="J395" s="62">
        <v>52000000</v>
      </c>
      <c r="K395" s="13" t="s">
        <v>950</v>
      </c>
      <c r="L395" s="13" t="s">
        <v>576</v>
      </c>
      <c r="M395" s="13" t="s">
        <v>577</v>
      </c>
      <c r="N395" s="13" t="s">
        <v>24</v>
      </c>
      <c r="O395" s="66"/>
      <c r="P395" s="66"/>
    </row>
    <row r="396" spans="2:16" s="3" customFormat="1" ht="17.25" customHeight="1">
      <c r="B396" s="13">
        <v>2026</v>
      </c>
      <c r="C396" s="13">
        <v>4</v>
      </c>
      <c r="D396" s="13" t="s">
        <v>14</v>
      </c>
      <c r="E396" s="13" t="s">
        <v>1560</v>
      </c>
      <c r="F396" s="13" t="s">
        <v>254</v>
      </c>
      <c r="G396" s="13" t="s">
        <v>41</v>
      </c>
      <c r="H396" s="13" t="s">
        <v>35</v>
      </c>
      <c r="I396" s="13" t="s">
        <v>43</v>
      </c>
      <c r="J396" s="62">
        <v>10000000</v>
      </c>
      <c r="K396" s="13" t="s">
        <v>448</v>
      </c>
      <c r="L396" s="13" t="s">
        <v>489</v>
      </c>
      <c r="M396" s="13" t="s">
        <v>698</v>
      </c>
      <c r="N396" s="13" t="s">
        <v>24</v>
      </c>
      <c r="O396" s="66"/>
      <c r="P396" s="66"/>
    </row>
    <row r="397" spans="2:16" s="3" customFormat="1" ht="17.25" customHeight="1">
      <c r="B397" s="13">
        <v>2026</v>
      </c>
      <c r="C397" s="13">
        <v>4</v>
      </c>
      <c r="D397" s="13" t="s">
        <v>14</v>
      </c>
      <c r="E397" s="13" t="s">
        <v>1561</v>
      </c>
      <c r="F397" s="13" t="s">
        <v>254</v>
      </c>
      <c r="G397" s="13" t="s">
        <v>41</v>
      </c>
      <c r="H397" s="13" t="s">
        <v>35</v>
      </c>
      <c r="I397" s="13" t="s">
        <v>43</v>
      </c>
      <c r="J397" s="62">
        <v>3639000</v>
      </c>
      <c r="K397" s="13" t="s">
        <v>448</v>
      </c>
      <c r="L397" s="13" t="s">
        <v>489</v>
      </c>
      <c r="M397" s="13" t="s">
        <v>698</v>
      </c>
      <c r="N397" s="13" t="s">
        <v>24</v>
      </c>
      <c r="O397" s="66"/>
      <c r="P397" s="66"/>
    </row>
    <row r="398" spans="2:16" s="27" customFormat="1" ht="17.25" customHeight="1">
      <c r="B398" s="28">
        <v>2026</v>
      </c>
      <c r="C398" s="28">
        <v>4</v>
      </c>
      <c r="D398" s="28" t="s">
        <v>14</v>
      </c>
      <c r="E398" s="28" t="s">
        <v>1648</v>
      </c>
      <c r="F398" s="28" t="s">
        <v>254</v>
      </c>
      <c r="G398" s="28" t="s">
        <v>41</v>
      </c>
      <c r="H398" s="28" t="s">
        <v>35</v>
      </c>
      <c r="I398" s="28" t="s">
        <v>36</v>
      </c>
      <c r="J398" s="30">
        <v>200000000</v>
      </c>
      <c r="K398" s="28" t="s">
        <v>961</v>
      </c>
      <c r="L398" s="28" t="s">
        <v>962</v>
      </c>
      <c r="M398" s="28" t="s">
        <v>963</v>
      </c>
      <c r="N398" s="28" t="s">
        <v>24</v>
      </c>
      <c r="O398" s="28"/>
      <c r="P398" s="28"/>
    </row>
    <row r="399" spans="2:16" s="27" customFormat="1" ht="17.25" customHeight="1">
      <c r="B399" s="28">
        <v>2026</v>
      </c>
      <c r="C399" s="28">
        <v>4</v>
      </c>
      <c r="D399" s="28" t="s">
        <v>14</v>
      </c>
      <c r="E399" s="28" t="s">
        <v>1649</v>
      </c>
      <c r="F399" s="28" t="s">
        <v>254</v>
      </c>
      <c r="G399" s="28" t="s">
        <v>41</v>
      </c>
      <c r="H399" s="28" t="s">
        <v>35</v>
      </c>
      <c r="I399" s="28" t="s">
        <v>36</v>
      </c>
      <c r="J399" s="47">
        <v>200000000</v>
      </c>
      <c r="K399" s="28" t="s">
        <v>961</v>
      </c>
      <c r="L399" s="28" t="s">
        <v>1650</v>
      </c>
      <c r="M399" s="28" t="s">
        <v>1651</v>
      </c>
      <c r="N399" s="28" t="s">
        <v>24</v>
      </c>
      <c r="O399" s="28"/>
      <c r="P399" s="28"/>
    </row>
    <row r="400" spans="2:16" s="27" customFormat="1" ht="17.25" customHeight="1">
      <c r="B400" s="28">
        <v>2026</v>
      </c>
      <c r="C400" s="28">
        <v>5</v>
      </c>
      <c r="D400" s="28" t="s">
        <v>14</v>
      </c>
      <c r="E400" s="28" t="s">
        <v>1663</v>
      </c>
      <c r="F400" s="28" t="s">
        <v>254</v>
      </c>
      <c r="G400" s="28" t="s">
        <v>41</v>
      </c>
      <c r="H400" s="28" t="s">
        <v>35</v>
      </c>
      <c r="I400" s="28" t="s">
        <v>36</v>
      </c>
      <c r="J400" s="30">
        <v>450000000</v>
      </c>
      <c r="K400" s="28" t="s">
        <v>961</v>
      </c>
      <c r="L400" s="28" t="s">
        <v>962</v>
      </c>
      <c r="M400" s="28" t="s">
        <v>963</v>
      </c>
      <c r="N400" s="28" t="s">
        <v>24</v>
      </c>
      <c r="O400" s="28"/>
      <c r="P400" s="28"/>
    </row>
    <row r="401" spans="2:16" s="27" customFormat="1" ht="17.25" customHeight="1">
      <c r="B401" s="28">
        <v>2026</v>
      </c>
      <c r="C401" s="28">
        <v>5</v>
      </c>
      <c r="D401" s="28" t="s">
        <v>14</v>
      </c>
      <c r="E401" s="28" t="s">
        <v>1664</v>
      </c>
      <c r="F401" s="28" t="s">
        <v>254</v>
      </c>
      <c r="G401" s="28" t="s">
        <v>41</v>
      </c>
      <c r="H401" s="28" t="s">
        <v>35</v>
      </c>
      <c r="I401" s="28" t="s">
        <v>36</v>
      </c>
      <c r="J401" s="30">
        <v>450000000</v>
      </c>
      <c r="K401" s="28" t="s">
        <v>961</v>
      </c>
      <c r="L401" s="28" t="s">
        <v>962</v>
      </c>
      <c r="M401" s="28" t="s">
        <v>963</v>
      </c>
      <c r="N401" s="28" t="s">
        <v>24</v>
      </c>
      <c r="O401" s="28"/>
      <c r="P401" s="28"/>
    </row>
    <row r="402" spans="2:16" s="27" customFormat="1" ht="17.25" customHeight="1">
      <c r="B402" s="28">
        <v>2026</v>
      </c>
      <c r="C402" s="28">
        <v>5</v>
      </c>
      <c r="D402" s="28" t="s">
        <v>14</v>
      </c>
      <c r="E402" s="28" t="s">
        <v>1665</v>
      </c>
      <c r="F402" s="28" t="s">
        <v>254</v>
      </c>
      <c r="G402" s="28" t="s">
        <v>34</v>
      </c>
      <c r="H402" s="28" t="s">
        <v>42</v>
      </c>
      <c r="I402" s="28" t="s">
        <v>290</v>
      </c>
      <c r="J402" s="30">
        <v>120000000</v>
      </c>
      <c r="K402" s="28" t="s">
        <v>961</v>
      </c>
      <c r="L402" s="28" t="s">
        <v>965</v>
      </c>
      <c r="M402" s="28" t="s">
        <v>966</v>
      </c>
      <c r="N402" s="28" t="s">
        <v>24</v>
      </c>
      <c r="O402" s="28"/>
      <c r="P402" s="28"/>
    </row>
    <row r="403" spans="2:16" s="27" customFormat="1" ht="17.25" customHeight="1">
      <c r="B403" s="28">
        <v>2026</v>
      </c>
      <c r="C403" s="28">
        <v>5</v>
      </c>
      <c r="D403" s="28" t="s">
        <v>14</v>
      </c>
      <c r="E403" s="28" t="s">
        <v>1666</v>
      </c>
      <c r="F403" s="28" t="s">
        <v>254</v>
      </c>
      <c r="G403" s="28" t="s">
        <v>34</v>
      </c>
      <c r="H403" s="28" t="s">
        <v>42</v>
      </c>
      <c r="I403" s="28" t="s">
        <v>290</v>
      </c>
      <c r="J403" s="30">
        <v>120000000</v>
      </c>
      <c r="K403" s="28" t="s">
        <v>961</v>
      </c>
      <c r="L403" s="28" t="s">
        <v>964</v>
      </c>
      <c r="M403" s="28" t="s">
        <v>376</v>
      </c>
      <c r="N403" s="28" t="s">
        <v>24</v>
      </c>
      <c r="O403" s="28"/>
      <c r="P403" s="28"/>
    </row>
    <row r="404" spans="2:16" s="27" customFormat="1" ht="17.25" customHeight="1">
      <c r="B404" s="28">
        <v>2026</v>
      </c>
      <c r="C404" s="28">
        <v>5</v>
      </c>
      <c r="D404" s="28" t="s">
        <v>14</v>
      </c>
      <c r="E404" s="28" t="s">
        <v>1667</v>
      </c>
      <c r="F404" s="28" t="s">
        <v>254</v>
      </c>
      <c r="G404" s="28" t="s">
        <v>34</v>
      </c>
      <c r="H404" s="28" t="s">
        <v>42</v>
      </c>
      <c r="I404" s="28" t="s">
        <v>290</v>
      </c>
      <c r="J404" s="30">
        <v>120000000</v>
      </c>
      <c r="K404" s="28" t="s">
        <v>961</v>
      </c>
      <c r="L404" s="28" t="s">
        <v>962</v>
      </c>
      <c r="M404" s="28" t="s">
        <v>963</v>
      </c>
      <c r="N404" s="28" t="s">
        <v>24</v>
      </c>
      <c r="O404" s="28"/>
      <c r="P404" s="28"/>
    </row>
    <row r="405" spans="2:16" s="27" customFormat="1" ht="17.25" customHeight="1">
      <c r="B405" s="28">
        <v>2026</v>
      </c>
      <c r="C405" s="28">
        <v>5</v>
      </c>
      <c r="D405" s="28" t="s">
        <v>14</v>
      </c>
      <c r="E405" s="28" t="s">
        <v>1668</v>
      </c>
      <c r="F405" s="28" t="s">
        <v>254</v>
      </c>
      <c r="G405" s="28" t="s">
        <v>34</v>
      </c>
      <c r="H405" s="28" t="s">
        <v>42</v>
      </c>
      <c r="I405" s="28" t="s">
        <v>36</v>
      </c>
      <c r="J405" s="30">
        <v>250000000</v>
      </c>
      <c r="K405" s="28" t="s">
        <v>961</v>
      </c>
      <c r="L405" s="28" t="s">
        <v>943</v>
      </c>
      <c r="M405" s="28" t="s">
        <v>970</v>
      </c>
      <c r="N405" s="28" t="s">
        <v>24</v>
      </c>
      <c r="O405" s="28"/>
      <c r="P405" s="28"/>
    </row>
    <row r="406" spans="2:16" s="27" customFormat="1" ht="17.25" customHeight="1">
      <c r="B406" s="28">
        <v>2026</v>
      </c>
      <c r="C406" s="28">
        <v>6</v>
      </c>
      <c r="D406" s="28" t="s">
        <v>14</v>
      </c>
      <c r="E406" s="28" t="s">
        <v>1676</v>
      </c>
      <c r="F406" s="28" t="s">
        <v>254</v>
      </c>
      <c r="G406" s="28" t="s">
        <v>41</v>
      </c>
      <c r="H406" s="28" t="s">
        <v>35</v>
      </c>
      <c r="I406" s="28" t="s">
        <v>36</v>
      </c>
      <c r="J406" s="30">
        <v>130000000</v>
      </c>
      <c r="K406" s="28" t="s">
        <v>961</v>
      </c>
      <c r="L406" s="28" t="s">
        <v>965</v>
      </c>
      <c r="M406" s="28" t="s">
        <v>966</v>
      </c>
      <c r="N406" s="28" t="s">
        <v>24</v>
      </c>
      <c r="O406" s="28"/>
      <c r="P406" s="28"/>
    </row>
    <row r="407" spans="2:16" s="27" customFormat="1" ht="17.25" customHeight="1">
      <c r="B407" s="28">
        <v>2026</v>
      </c>
      <c r="C407" s="28">
        <v>6</v>
      </c>
      <c r="D407" s="28" t="s">
        <v>14</v>
      </c>
      <c r="E407" s="28" t="s">
        <v>1677</v>
      </c>
      <c r="F407" s="28" t="s">
        <v>254</v>
      </c>
      <c r="G407" s="28" t="s">
        <v>41</v>
      </c>
      <c r="H407" s="28" t="s">
        <v>35</v>
      </c>
      <c r="I407" s="28" t="s">
        <v>36</v>
      </c>
      <c r="J407" s="30">
        <v>130000000</v>
      </c>
      <c r="K407" s="28" t="s">
        <v>961</v>
      </c>
      <c r="L407" s="28" t="s">
        <v>965</v>
      </c>
      <c r="M407" s="28" t="s">
        <v>966</v>
      </c>
      <c r="N407" s="28" t="s">
        <v>24</v>
      </c>
      <c r="O407" s="28"/>
      <c r="P407" s="28"/>
    </row>
    <row r="408" spans="2:16" s="27" customFormat="1" ht="17.25" customHeight="1">
      <c r="B408" s="11">
        <v>2026</v>
      </c>
      <c r="C408" s="13">
        <v>4</v>
      </c>
      <c r="D408" s="13" t="s">
        <v>14</v>
      </c>
      <c r="E408" s="11" t="s">
        <v>3875</v>
      </c>
      <c r="F408" s="11" t="s">
        <v>33</v>
      </c>
      <c r="G408" s="11" t="s">
        <v>34</v>
      </c>
      <c r="H408" s="66" t="s">
        <v>42</v>
      </c>
      <c r="I408" s="11" t="s">
        <v>36</v>
      </c>
      <c r="J408" s="87">
        <v>82600000</v>
      </c>
      <c r="K408" s="11" t="s">
        <v>3876</v>
      </c>
      <c r="L408" s="11" t="s">
        <v>3877</v>
      </c>
      <c r="M408" s="11" t="s">
        <v>3878</v>
      </c>
      <c r="N408" s="13" t="s">
        <v>24</v>
      </c>
      <c r="O408" s="11"/>
      <c r="P408" s="11"/>
    </row>
    <row r="409" spans="2:16" s="27" customFormat="1" ht="17.25" customHeight="1">
      <c r="B409" s="11">
        <v>2026</v>
      </c>
      <c r="C409" s="28">
        <v>4</v>
      </c>
      <c r="D409" s="28" t="s">
        <v>14</v>
      </c>
      <c r="E409" s="66" t="s">
        <v>3879</v>
      </c>
      <c r="F409" s="66" t="s">
        <v>254</v>
      </c>
      <c r="G409" s="66" t="s">
        <v>34</v>
      </c>
      <c r="H409" s="66" t="s">
        <v>42</v>
      </c>
      <c r="I409" s="66" t="s">
        <v>36</v>
      </c>
      <c r="J409" s="92">
        <v>49509000</v>
      </c>
      <c r="K409" s="66" t="s">
        <v>3876</v>
      </c>
      <c r="L409" s="66" t="s">
        <v>3880</v>
      </c>
      <c r="M409" s="66" t="s">
        <v>3881</v>
      </c>
      <c r="N409" s="28" t="s">
        <v>24</v>
      </c>
      <c r="O409" s="66"/>
      <c r="P409" s="66"/>
    </row>
    <row r="410" spans="2:16" s="27" customFormat="1" ht="17.25" customHeight="1">
      <c r="B410" s="11">
        <v>2026</v>
      </c>
      <c r="C410" s="28">
        <v>4</v>
      </c>
      <c r="D410" s="28" t="s">
        <v>14</v>
      </c>
      <c r="E410" s="66" t="s">
        <v>3882</v>
      </c>
      <c r="F410" s="66" t="s">
        <v>254</v>
      </c>
      <c r="G410" s="66" t="s">
        <v>34</v>
      </c>
      <c r="H410" s="66" t="s">
        <v>42</v>
      </c>
      <c r="I410" s="66" t="s">
        <v>36</v>
      </c>
      <c r="J410" s="92">
        <v>190426000</v>
      </c>
      <c r="K410" s="66" t="s">
        <v>3876</v>
      </c>
      <c r="L410" s="66" t="s">
        <v>3883</v>
      </c>
      <c r="M410" s="66" t="s">
        <v>3884</v>
      </c>
      <c r="N410" s="28" t="s">
        <v>24</v>
      </c>
      <c r="O410" s="66"/>
      <c r="P410" s="66"/>
    </row>
    <row r="411" spans="2:16" s="27" customFormat="1" ht="17.25" customHeight="1">
      <c r="B411" s="11">
        <v>2026</v>
      </c>
      <c r="C411" s="28">
        <v>4</v>
      </c>
      <c r="D411" s="28" t="s">
        <v>14</v>
      </c>
      <c r="E411" s="66" t="s">
        <v>3885</v>
      </c>
      <c r="F411" s="66" t="s">
        <v>254</v>
      </c>
      <c r="G411" s="66" t="s">
        <v>41</v>
      </c>
      <c r="H411" s="66" t="s">
        <v>42</v>
      </c>
      <c r="I411" s="66" t="s">
        <v>36</v>
      </c>
      <c r="J411" s="92">
        <v>194800000</v>
      </c>
      <c r="K411" s="66" t="s">
        <v>3876</v>
      </c>
      <c r="L411" s="66" t="s">
        <v>3880</v>
      </c>
      <c r="M411" s="66" t="s">
        <v>3881</v>
      </c>
      <c r="N411" s="28" t="s">
        <v>24</v>
      </c>
      <c r="O411" s="66"/>
      <c r="P411" s="66"/>
    </row>
    <row r="412" spans="2:16" s="27" customFormat="1" ht="17.25" customHeight="1">
      <c r="B412" s="11">
        <v>2026</v>
      </c>
      <c r="C412" s="28">
        <v>4</v>
      </c>
      <c r="D412" s="28" t="s">
        <v>14</v>
      </c>
      <c r="E412" s="66" t="s">
        <v>3886</v>
      </c>
      <c r="F412" s="66" t="s">
        <v>254</v>
      </c>
      <c r="G412" s="66" t="s">
        <v>41</v>
      </c>
      <c r="H412" s="66" t="s">
        <v>42</v>
      </c>
      <c r="I412" s="66" t="s">
        <v>36</v>
      </c>
      <c r="J412" s="92">
        <v>1218100000</v>
      </c>
      <c r="K412" s="66" t="s">
        <v>3876</v>
      </c>
      <c r="L412" s="66" t="s">
        <v>3887</v>
      </c>
      <c r="M412" s="66" t="s">
        <v>3888</v>
      </c>
      <c r="N412" s="28" t="s">
        <v>24</v>
      </c>
      <c r="O412" s="66"/>
      <c r="P412" s="66"/>
    </row>
    <row r="413" spans="2:16" s="27" customFormat="1" ht="17.25" customHeight="1">
      <c r="B413" s="11">
        <v>2026</v>
      </c>
      <c r="C413" s="28">
        <v>4</v>
      </c>
      <c r="D413" s="28" t="s">
        <v>14</v>
      </c>
      <c r="E413" s="66" t="s">
        <v>3889</v>
      </c>
      <c r="F413" s="66" t="s">
        <v>254</v>
      </c>
      <c r="G413" s="66" t="s">
        <v>41</v>
      </c>
      <c r="H413" s="66" t="s">
        <v>42</v>
      </c>
      <c r="I413" s="66" t="s">
        <v>36</v>
      </c>
      <c r="J413" s="92">
        <v>69135000</v>
      </c>
      <c r="K413" s="66" t="s">
        <v>3876</v>
      </c>
      <c r="L413" s="66" t="s">
        <v>3890</v>
      </c>
      <c r="M413" s="66" t="s">
        <v>3891</v>
      </c>
      <c r="N413" s="28" t="s">
        <v>24</v>
      </c>
      <c r="O413" s="66"/>
      <c r="P413" s="66"/>
    </row>
    <row r="414" spans="2:16" s="27" customFormat="1" ht="17.25" customHeight="1">
      <c r="B414" s="11">
        <v>2026</v>
      </c>
      <c r="C414" s="28">
        <v>4</v>
      </c>
      <c r="D414" s="28" t="s">
        <v>14</v>
      </c>
      <c r="E414" s="66" t="s">
        <v>3892</v>
      </c>
      <c r="F414" s="66" t="s">
        <v>254</v>
      </c>
      <c r="G414" s="66" t="s">
        <v>41</v>
      </c>
      <c r="H414" s="66" t="s">
        <v>42</v>
      </c>
      <c r="I414" s="66" t="s">
        <v>36</v>
      </c>
      <c r="J414" s="92">
        <v>82200000</v>
      </c>
      <c r="K414" s="66" t="s">
        <v>3876</v>
      </c>
      <c r="L414" s="66" t="s">
        <v>3890</v>
      </c>
      <c r="M414" s="66" t="s">
        <v>3891</v>
      </c>
      <c r="N414" s="28" t="s">
        <v>24</v>
      </c>
      <c r="O414" s="66"/>
      <c r="P414" s="66"/>
    </row>
    <row r="415" spans="2:16" s="27" customFormat="1" ht="17.25" customHeight="1">
      <c r="B415" s="28">
        <v>2026</v>
      </c>
      <c r="C415" s="28">
        <v>5</v>
      </c>
      <c r="D415" s="28" t="s">
        <v>2007</v>
      </c>
      <c r="E415" s="28" t="s">
        <v>1669</v>
      </c>
      <c r="F415" s="28" t="s">
        <v>254</v>
      </c>
      <c r="G415" s="28" t="s">
        <v>34</v>
      </c>
      <c r="H415" s="28" t="s">
        <v>42</v>
      </c>
      <c r="I415" s="28" t="s">
        <v>43</v>
      </c>
      <c r="J415" s="29">
        <v>8000000</v>
      </c>
      <c r="K415" s="28" t="s">
        <v>212</v>
      </c>
      <c r="L415" s="28" t="s">
        <v>3802</v>
      </c>
      <c r="M415" s="28" t="s">
        <v>939</v>
      </c>
      <c r="N415" s="28" t="s">
        <v>24</v>
      </c>
      <c r="O415" s="28"/>
      <c r="P415" s="28" t="s">
        <v>79</v>
      </c>
    </row>
    <row r="416" spans="2:16" s="27" customFormat="1" ht="17.25" customHeight="1">
      <c r="B416" s="28">
        <v>2026</v>
      </c>
      <c r="C416" s="28">
        <v>6</v>
      </c>
      <c r="D416" s="28" t="s">
        <v>2007</v>
      </c>
      <c r="E416" s="28" t="s">
        <v>1678</v>
      </c>
      <c r="F416" s="28" t="s">
        <v>254</v>
      </c>
      <c r="G416" s="28" t="s">
        <v>34</v>
      </c>
      <c r="H416" s="28" t="s">
        <v>42</v>
      </c>
      <c r="I416" s="28" t="s">
        <v>43</v>
      </c>
      <c r="J416" s="29">
        <v>7000000</v>
      </c>
      <c r="K416" s="28" t="s">
        <v>212</v>
      </c>
      <c r="L416" s="28" t="s">
        <v>541</v>
      </c>
      <c r="M416" s="28" t="s">
        <v>542</v>
      </c>
      <c r="N416" s="28" t="s">
        <v>24</v>
      </c>
      <c r="O416" s="28"/>
      <c r="P416" s="28" t="s">
        <v>79</v>
      </c>
    </row>
    <row r="417" spans="2:16" s="27" customFormat="1" ht="17.25" customHeight="1">
      <c r="B417" s="28">
        <v>2026</v>
      </c>
      <c r="C417" s="28">
        <v>6</v>
      </c>
      <c r="D417" s="28" t="s">
        <v>2007</v>
      </c>
      <c r="E417" s="28" t="s">
        <v>1679</v>
      </c>
      <c r="F417" s="28" t="s">
        <v>254</v>
      </c>
      <c r="G417" s="28" t="s">
        <v>41</v>
      </c>
      <c r="H417" s="28" t="s">
        <v>35</v>
      </c>
      <c r="I417" s="28" t="s">
        <v>43</v>
      </c>
      <c r="J417" s="29">
        <v>15000000</v>
      </c>
      <c r="K417" s="28" t="s">
        <v>212</v>
      </c>
      <c r="L417" s="28" t="s">
        <v>541</v>
      </c>
      <c r="M417" s="28" t="s">
        <v>542</v>
      </c>
      <c r="N417" s="28" t="s">
        <v>24</v>
      </c>
      <c r="O417" s="28"/>
      <c r="P417" s="28" t="s">
        <v>79</v>
      </c>
    </row>
    <row r="418" spans="2:16" s="27" customFormat="1" ht="17.25" customHeight="1">
      <c r="B418" s="28">
        <v>2026</v>
      </c>
      <c r="C418" s="28">
        <v>6</v>
      </c>
      <c r="D418" s="28" t="s">
        <v>2007</v>
      </c>
      <c r="E418" s="28" t="s">
        <v>1680</v>
      </c>
      <c r="F418" s="28" t="s">
        <v>254</v>
      </c>
      <c r="G418" s="28" t="s">
        <v>34</v>
      </c>
      <c r="H418" s="28" t="s">
        <v>42</v>
      </c>
      <c r="I418" s="28" t="s">
        <v>36</v>
      </c>
      <c r="J418" s="29">
        <v>500000000</v>
      </c>
      <c r="K418" s="28" t="s">
        <v>212</v>
      </c>
      <c r="L418" s="28" t="s">
        <v>619</v>
      </c>
      <c r="M418" s="28" t="s">
        <v>620</v>
      </c>
      <c r="N418" s="28" t="s">
        <v>24</v>
      </c>
      <c r="O418" s="28"/>
      <c r="P418" s="28"/>
    </row>
    <row r="419" spans="2:16" s="27" customFormat="1" ht="17.25" customHeight="1">
      <c r="B419" s="28">
        <v>2026</v>
      </c>
      <c r="C419" s="28">
        <v>6</v>
      </c>
      <c r="D419" s="28" t="s">
        <v>2007</v>
      </c>
      <c r="E419" s="28" t="s">
        <v>1681</v>
      </c>
      <c r="F419" s="28" t="s">
        <v>254</v>
      </c>
      <c r="G419" s="28" t="s">
        <v>34</v>
      </c>
      <c r="H419" s="28" t="s">
        <v>42</v>
      </c>
      <c r="I419" s="28" t="s">
        <v>43</v>
      </c>
      <c r="J419" s="29">
        <v>5000000</v>
      </c>
      <c r="K419" s="28" t="s">
        <v>212</v>
      </c>
      <c r="L419" s="28" t="s">
        <v>541</v>
      </c>
      <c r="M419" s="28" t="s">
        <v>542</v>
      </c>
      <c r="N419" s="28" t="s">
        <v>24</v>
      </c>
      <c r="O419" s="28"/>
      <c r="P419" s="28" t="s">
        <v>79</v>
      </c>
    </row>
    <row r="420" spans="2:16" s="27" customFormat="1" ht="17.25" customHeight="1">
      <c r="B420" s="28">
        <v>2026</v>
      </c>
      <c r="C420" s="28">
        <v>4</v>
      </c>
      <c r="D420" s="28" t="s">
        <v>14</v>
      </c>
      <c r="E420" s="28" t="s">
        <v>3893</v>
      </c>
      <c r="F420" s="28" t="s">
        <v>254</v>
      </c>
      <c r="G420" s="28" t="s">
        <v>34</v>
      </c>
      <c r="H420" s="28" t="s">
        <v>42</v>
      </c>
      <c r="I420" s="28" t="s">
        <v>36</v>
      </c>
      <c r="J420" s="30">
        <v>5261000</v>
      </c>
      <c r="K420" s="13" t="s">
        <v>462</v>
      </c>
      <c r="L420" s="13" t="s">
        <v>3820</v>
      </c>
      <c r="M420" s="13" t="s">
        <v>3821</v>
      </c>
      <c r="N420" s="13" t="s">
        <v>24</v>
      </c>
      <c r="O420" s="28"/>
      <c r="P420" s="28"/>
    </row>
    <row r="421" spans="2:16" s="27" customFormat="1" ht="17.25" customHeight="1">
      <c r="B421" s="28">
        <v>2026</v>
      </c>
      <c r="C421" s="28">
        <v>4</v>
      </c>
      <c r="D421" s="28" t="s">
        <v>14</v>
      </c>
      <c r="E421" s="28" t="s">
        <v>3894</v>
      </c>
      <c r="F421" s="28" t="s">
        <v>254</v>
      </c>
      <c r="G421" s="28" t="s">
        <v>34</v>
      </c>
      <c r="H421" s="28" t="s">
        <v>42</v>
      </c>
      <c r="I421" s="28" t="s">
        <v>36</v>
      </c>
      <c r="J421" s="30">
        <v>19488533</v>
      </c>
      <c r="K421" s="13" t="s">
        <v>462</v>
      </c>
      <c r="L421" s="13" t="s">
        <v>3820</v>
      </c>
      <c r="M421" s="13" t="s">
        <v>3821</v>
      </c>
      <c r="N421" s="13" t="s">
        <v>24</v>
      </c>
      <c r="O421" s="28"/>
      <c r="P421" s="28"/>
    </row>
    <row r="422" spans="2:16" s="27" customFormat="1" ht="17.25" customHeight="1">
      <c r="B422" s="28">
        <v>2026</v>
      </c>
      <c r="C422" s="28">
        <v>4</v>
      </c>
      <c r="D422" s="28" t="s">
        <v>14</v>
      </c>
      <c r="E422" s="28" t="s">
        <v>1601</v>
      </c>
      <c r="F422" s="28" t="s">
        <v>254</v>
      </c>
      <c r="G422" s="28" t="s">
        <v>34</v>
      </c>
      <c r="H422" s="28" t="s">
        <v>42</v>
      </c>
      <c r="I422" s="28" t="s">
        <v>43</v>
      </c>
      <c r="J422" s="30">
        <v>22000000</v>
      </c>
      <c r="K422" s="28" t="s">
        <v>381</v>
      </c>
      <c r="L422" s="28" t="s">
        <v>1117</v>
      </c>
      <c r="M422" s="28" t="s">
        <v>1118</v>
      </c>
      <c r="N422" s="28" t="s">
        <v>24</v>
      </c>
      <c r="O422" s="28"/>
      <c r="P422" s="28" t="s">
        <v>79</v>
      </c>
    </row>
    <row r="423" spans="2:16" s="27" customFormat="1" ht="17.25" customHeight="1">
      <c r="B423" s="11">
        <v>2026</v>
      </c>
      <c r="C423" s="13">
        <v>4</v>
      </c>
      <c r="D423" s="13" t="s">
        <v>14</v>
      </c>
      <c r="E423" s="11" t="s">
        <v>3927</v>
      </c>
      <c r="F423" s="11" t="s">
        <v>33</v>
      </c>
      <c r="G423" s="11" t="s">
        <v>34</v>
      </c>
      <c r="H423" s="11" t="s">
        <v>42</v>
      </c>
      <c r="I423" s="11" t="s">
        <v>36</v>
      </c>
      <c r="J423" s="87">
        <v>140000000</v>
      </c>
      <c r="K423" s="11" t="s">
        <v>3896</v>
      </c>
      <c r="L423" s="11" t="s">
        <v>3928</v>
      </c>
      <c r="M423" s="11" t="s">
        <v>3929</v>
      </c>
      <c r="N423" s="13" t="s">
        <v>24</v>
      </c>
      <c r="O423" s="11"/>
      <c r="P423" s="11"/>
    </row>
    <row r="424" spans="2:16" s="99" customFormat="1" ht="17.25" customHeight="1">
      <c r="B424" s="56">
        <v>2026</v>
      </c>
      <c r="C424" s="58">
        <v>4</v>
      </c>
      <c r="D424" s="58" t="s">
        <v>14</v>
      </c>
      <c r="E424" s="57" t="s">
        <v>3936</v>
      </c>
      <c r="F424" s="57" t="s">
        <v>254</v>
      </c>
      <c r="G424" s="57" t="s">
        <v>34</v>
      </c>
      <c r="H424" s="57" t="s">
        <v>35</v>
      </c>
      <c r="I424" s="57" t="s">
        <v>36</v>
      </c>
      <c r="J424" s="138">
        <v>240000000</v>
      </c>
      <c r="K424" s="57" t="s">
        <v>3937</v>
      </c>
      <c r="L424" s="57" t="s">
        <v>905</v>
      </c>
      <c r="M424" s="57" t="s">
        <v>904</v>
      </c>
      <c r="N424" s="57" t="s">
        <v>24</v>
      </c>
      <c r="O424" s="57"/>
      <c r="P424" s="57"/>
    </row>
    <row r="425" spans="2:16" s="99" customFormat="1" ht="17.25" customHeight="1">
      <c r="B425" s="56">
        <v>2026</v>
      </c>
      <c r="C425" s="58">
        <v>4</v>
      </c>
      <c r="D425" s="58" t="s">
        <v>14</v>
      </c>
      <c r="E425" s="57" t="s">
        <v>3938</v>
      </c>
      <c r="F425" s="57" t="s">
        <v>254</v>
      </c>
      <c r="G425" s="57" t="s">
        <v>34</v>
      </c>
      <c r="H425" s="57" t="s">
        <v>42</v>
      </c>
      <c r="I425" s="57" t="s">
        <v>43</v>
      </c>
      <c r="J425" s="138">
        <v>20000000</v>
      </c>
      <c r="K425" s="57" t="s">
        <v>3937</v>
      </c>
      <c r="L425" s="57" t="s">
        <v>3939</v>
      </c>
      <c r="M425" s="57" t="s">
        <v>918</v>
      </c>
      <c r="N425" s="57" t="s">
        <v>24</v>
      </c>
      <c r="O425" s="57"/>
      <c r="P425" s="57" t="s">
        <v>79</v>
      </c>
    </row>
    <row r="426" spans="2:16" s="99" customFormat="1" ht="17.25" customHeight="1">
      <c r="B426" s="56">
        <v>2026</v>
      </c>
      <c r="C426" s="58">
        <v>4</v>
      </c>
      <c r="D426" s="58" t="s">
        <v>14</v>
      </c>
      <c r="E426" s="57" t="s">
        <v>3940</v>
      </c>
      <c r="F426" s="57" t="s">
        <v>40</v>
      </c>
      <c r="G426" s="57" t="s">
        <v>34</v>
      </c>
      <c r="H426" s="57" t="s">
        <v>42</v>
      </c>
      <c r="I426" s="57" t="s">
        <v>43</v>
      </c>
      <c r="J426" s="138">
        <v>20000000</v>
      </c>
      <c r="K426" s="57" t="s">
        <v>3937</v>
      </c>
      <c r="L426" s="57" t="s">
        <v>902</v>
      </c>
      <c r="M426" s="57" t="s">
        <v>903</v>
      </c>
      <c r="N426" s="58" t="s">
        <v>24</v>
      </c>
      <c r="O426" s="57"/>
      <c r="P426" s="57" t="s">
        <v>79</v>
      </c>
    </row>
    <row r="427" spans="2:16" s="99" customFormat="1" ht="17.25" customHeight="1">
      <c r="B427" s="56">
        <v>2026</v>
      </c>
      <c r="C427" s="58">
        <v>4</v>
      </c>
      <c r="D427" s="58" t="s">
        <v>14</v>
      </c>
      <c r="E427" s="57" t="s">
        <v>1588</v>
      </c>
      <c r="F427" s="57" t="s">
        <v>254</v>
      </c>
      <c r="G427" s="57" t="s">
        <v>34</v>
      </c>
      <c r="H427" s="57" t="s">
        <v>42</v>
      </c>
      <c r="I427" s="57" t="s">
        <v>36</v>
      </c>
      <c r="J427" s="138">
        <v>45000000</v>
      </c>
      <c r="K427" s="57" t="s">
        <v>3937</v>
      </c>
      <c r="L427" s="57" t="s">
        <v>1589</v>
      </c>
      <c r="M427" s="57" t="s">
        <v>1590</v>
      </c>
      <c r="N427" s="58" t="s">
        <v>24</v>
      </c>
      <c r="O427" s="57"/>
      <c r="P427" s="57"/>
    </row>
    <row r="428" spans="2:16" s="27" customFormat="1" ht="17.25" customHeight="1">
      <c r="B428" s="11">
        <v>2026</v>
      </c>
      <c r="C428" s="19">
        <v>4</v>
      </c>
      <c r="D428" s="19" t="s">
        <v>14</v>
      </c>
      <c r="E428" s="18" t="s">
        <v>3941</v>
      </c>
      <c r="F428" s="18" t="s">
        <v>254</v>
      </c>
      <c r="G428" s="18" t="s">
        <v>41</v>
      </c>
      <c r="H428" s="18" t="s">
        <v>42</v>
      </c>
      <c r="I428" s="18" t="s">
        <v>2464</v>
      </c>
      <c r="J428" s="137">
        <v>50000000</v>
      </c>
      <c r="K428" s="18" t="s">
        <v>3937</v>
      </c>
      <c r="L428" s="18" t="s">
        <v>3942</v>
      </c>
      <c r="M428" s="18" t="s">
        <v>3943</v>
      </c>
      <c r="N428" s="19" t="s">
        <v>24</v>
      </c>
      <c r="O428" s="18"/>
      <c r="P428" s="18"/>
    </row>
    <row r="429" spans="2:16" s="27" customFormat="1" ht="17.25" customHeight="1">
      <c r="B429" s="11">
        <v>2026</v>
      </c>
      <c r="C429" s="19">
        <v>5</v>
      </c>
      <c r="D429" s="19" t="s">
        <v>14</v>
      </c>
      <c r="E429" s="18" t="s">
        <v>3944</v>
      </c>
      <c r="F429" s="18" t="s">
        <v>254</v>
      </c>
      <c r="G429" s="18" t="s">
        <v>34</v>
      </c>
      <c r="H429" s="18" t="s">
        <v>42</v>
      </c>
      <c r="I429" s="18" t="s">
        <v>43</v>
      </c>
      <c r="J429" s="137">
        <v>40000000</v>
      </c>
      <c r="K429" s="18" t="s">
        <v>3937</v>
      </c>
      <c r="L429" s="18" t="s">
        <v>3939</v>
      </c>
      <c r="M429" s="18" t="s">
        <v>918</v>
      </c>
      <c r="N429" s="18" t="s">
        <v>24</v>
      </c>
      <c r="O429" s="18"/>
      <c r="P429" s="18" t="s">
        <v>79</v>
      </c>
    </row>
    <row r="430" spans="2:16">
      <c r="B430" s="11">
        <v>2026</v>
      </c>
      <c r="C430" s="13">
        <v>5</v>
      </c>
      <c r="D430" s="13" t="s">
        <v>14</v>
      </c>
      <c r="E430" s="11" t="s">
        <v>4052</v>
      </c>
      <c r="F430" s="11" t="s">
        <v>254</v>
      </c>
      <c r="G430" s="11" t="s">
        <v>41</v>
      </c>
      <c r="H430" s="11" t="s">
        <v>35</v>
      </c>
      <c r="I430" s="11" t="s">
        <v>43</v>
      </c>
      <c r="J430" s="131">
        <v>16000000</v>
      </c>
      <c r="K430" s="11" t="s">
        <v>3971</v>
      </c>
      <c r="L430" s="11" t="s">
        <v>3972</v>
      </c>
      <c r="M430" s="11" t="s">
        <v>3973</v>
      </c>
      <c r="N430" s="13" t="s">
        <v>24</v>
      </c>
      <c r="O430" s="11"/>
      <c r="P430" s="11" t="s">
        <v>79</v>
      </c>
    </row>
    <row r="431" spans="2:16">
      <c r="B431" s="11">
        <v>2026</v>
      </c>
      <c r="C431" s="13">
        <v>4</v>
      </c>
      <c r="D431" s="13" t="s">
        <v>14</v>
      </c>
      <c r="E431" s="11" t="s">
        <v>4053</v>
      </c>
      <c r="F431" s="11" t="s">
        <v>254</v>
      </c>
      <c r="G431" s="11" t="s">
        <v>41</v>
      </c>
      <c r="H431" s="11" t="s">
        <v>35</v>
      </c>
      <c r="I431" s="11" t="s">
        <v>43</v>
      </c>
      <c r="J431" s="131">
        <v>53000000</v>
      </c>
      <c r="K431" s="11" t="s">
        <v>3977</v>
      </c>
      <c r="L431" s="11" t="s">
        <v>3978</v>
      </c>
      <c r="M431" s="11" t="s">
        <v>3979</v>
      </c>
      <c r="N431" s="13" t="s">
        <v>24</v>
      </c>
      <c r="O431" s="11"/>
      <c r="P431" s="11" t="s">
        <v>79</v>
      </c>
    </row>
    <row r="432" spans="2:16">
      <c r="B432" s="11">
        <v>2026</v>
      </c>
      <c r="C432" s="13">
        <v>4</v>
      </c>
      <c r="D432" s="13" t="s">
        <v>14</v>
      </c>
      <c r="E432" s="11" t="s">
        <v>4054</v>
      </c>
      <c r="F432" s="11" t="s">
        <v>254</v>
      </c>
      <c r="G432" s="11" t="s">
        <v>41</v>
      </c>
      <c r="H432" s="11" t="s">
        <v>35</v>
      </c>
      <c r="I432" s="11" t="s">
        <v>43</v>
      </c>
      <c r="J432" s="131">
        <v>54000000</v>
      </c>
      <c r="K432" s="11" t="s">
        <v>3977</v>
      </c>
      <c r="L432" s="11" t="s">
        <v>3978</v>
      </c>
      <c r="M432" s="11" t="s">
        <v>3979</v>
      </c>
      <c r="N432" s="13" t="s">
        <v>24</v>
      </c>
      <c r="O432" s="11"/>
      <c r="P432" s="11" t="s">
        <v>79</v>
      </c>
    </row>
    <row r="433" spans="2:16">
      <c r="B433" s="11">
        <v>2026</v>
      </c>
      <c r="C433" s="13">
        <v>6</v>
      </c>
      <c r="D433" s="13" t="s">
        <v>14</v>
      </c>
      <c r="E433" s="11" t="s">
        <v>4055</v>
      </c>
      <c r="F433" s="11" t="s">
        <v>254</v>
      </c>
      <c r="G433" s="11" t="s">
        <v>41</v>
      </c>
      <c r="H433" s="11" t="s">
        <v>35</v>
      </c>
      <c r="I433" s="11" t="s">
        <v>36</v>
      </c>
      <c r="J433" s="131">
        <v>27000000</v>
      </c>
      <c r="K433" s="11" t="s">
        <v>3977</v>
      </c>
      <c r="L433" s="11" t="s">
        <v>4056</v>
      </c>
      <c r="M433" s="11" t="s">
        <v>3979</v>
      </c>
      <c r="N433" s="13" t="s">
        <v>24</v>
      </c>
      <c r="O433" s="11"/>
      <c r="P433" s="11"/>
    </row>
    <row r="434" spans="2:16">
      <c r="B434" s="11">
        <v>2026</v>
      </c>
      <c r="C434" s="13">
        <v>5</v>
      </c>
      <c r="D434" s="13" t="s">
        <v>14</v>
      </c>
      <c r="E434" s="11" t="s">
        <v>4057</v>
      </c>
      <c r="F434" s="11" t="s">
        <v>254</v>
      </c>
      <c r="G434" s="11" t="s">
        <v>41</v>
      </c>
      <c r="H434" s="11" t="s">
        <v>35</v>
      </c>
      <c r="I434" s="11" t="s">
        <v>2056</v>
      </c>
      <c r="J434" s="131">
        <v>569020000</v>
      </c>
      <c r="K434" s="11" t="s">
        <v>3977</v>
      </c>
      <c r="L434" s="11" t="s">
        <v>3981</v>
      </c>
      <c r="M434" s="11" t="s">
        <v>3982</v>
      </c>
      <c r="N434" s="13" t="s">
        <v>24</v>
      </c>
      <c r="O434" s="11"/>
      <c r="P434" s="11"/>
    </row>
    <row r="435" spans="2:16">
      <c r="B435" s="11">
        <v>2026</v>
      </c>
      <c r="C435" s="13">
        <v>5</v>
      </c>
      <c r="D435" s="13" t="s">
        <v>14</v>
      </c>
      <c r="E435" s="11" t="s">
        <v>4058</v>
      </c>
      <c r="F435" s="11" t="s">
        <v>254</v>
      </c>
      <c r="G435" s="11" t="s">
        <v>41</v>
      </c>
      <c r="H435" s="11" t="s">
        <v>35</v>
      </c>
      <c r="I435" s="11" t="s">
        <v>2056</v>
      </c>
      <c r="J435" s="131">
        <v>252100000</v>
      </c>
      <c r="K435" s="11" t="s">
        <v>3977</v>
      </c>
      <c r="L435" s="11" t="s">
        <v>3981</v>
      </c>
      <c r="M435" s="11" t="s">
        <v>3982</v>
      </c>
      <c r="N435" s="13" t="s">
        <v>24</v>
      </c>
      <c r="O435" s="11"/>
      <c r="P435" s="11"/>
    </row>
    <row r="436" spans="2:16">
      <c r="B436" s="11">
        <v>2026</v>
      </c>
      <c r="C436" s="13">
        <v>5</v>
      </c>
      <c r="D436" s="13" t="s">
        <v>14</v>
      </c>
      <c r="E436" s="11" t="s">
        <v>4059</v>
      </c>
      <c r="F436" s="11" t="s">
        <v>254</v>
      </c>
      <c r="G436" s="11" t="s">
        <v>41</v>
      </c>
      <c r="H436" s="11" t="s">
        <v>35</v>
      </c>
      <c r="I436" s="11" t="s">
        <v>2056</v>
      </c>
      <c r="J436" s="131">
        <v>260100000</v>
      </c>
      <c r="K436" s="11" t="s">
        <v>3977</v>
      </c>
      <c r="L436" s="11" t="s">
        <v>3981</v>
      </c>
      <c r="M436" s="11" t="s">
        <v>3982</v>
      </c>
      <c r="N436" s="13" t="s">
        <v>24</v>
      </c>
      <c r="O436" s="11"/>
      <c r="P436" s="11"/>
    </row>
    <row r="437" spans="2:16">
      <c r="B437" s="11">
        <v>2026</v>
      </c>
      <c r="C437" s="13">
        <v>5</v>
      </c>
      <c r="D437" s="13" t="s">
        <v>14</v>
      </c>
      <c r="E437" s="11" t="s">
        <v>4060</v>
      </c>
      <c r="F437" s="11" t="s">
        <v>254</v>
      </c>
      <c r="G437" s="11" t="s">
        <v>41</v>
      </c>
      <c r="H437" s="11" t="s">
        <v>35</v>
      </c>
      <c r="I437" s="11" t="s">
        <v>43</v>
      </c>
      <c r="J437" s="131">
        <v>10910000</v>
      </c>
      <c r="K437" s="11" t="s">
        <v>3977</v>
      </c>
      <c r="L437" s="11" t="s">
        <v>3981</v>
      </c>
      <c r="M437" s="11" t="s">
        <v>3982</v>
      </c>
      <c r="N437" s="13" t="s">
        <v>24</v>
      </c>
      <c r="O437" s="11"/>
      <c r="P437" s="11" t="s">
        <v>79</v>
      </c>
    </row>
    <row r="438" spans="2:16">
      <c r="B438" s="11">
        <v>2026</v>
      </c>
      <c r="C438" s="13">
        <v>4</v>
      </c>
      <c r="D438" s="13" t="s">
        <v>14</v>
      </c>
      <c r="E438" s="11" t="s">
        <v>4061</v>
      </c>
      <c r="F438" s="11" t="s">
        <v>254</v>
      </c>
      <c r="G438" s="11" t="s">
        <v>41</v>
      </c>
      <c r="H438" s="11" t="s">
        <v>35</v>
      </c>
      <c r="I438" s="11" t="s">
        <v>43</v>
      </c>
      <c r="J438" s="131">
        <v>13000000</v>
      </c>
      <c r="K438" s="11" t="s">
        <v>3977</v>
      </c>
      <c r="L438" s="11" t="s">
        <v>3995</v>
      </c>
      <c r="M438" s="11" t="s">
        <v>3996</v>
      </c>
      <c r="N438" s="13" t="s">
        <v>24</v>
      </c>
      <c r="O438" s="11"/>
      <c r="P438" s="11" t="s">
        <v>79</v>
      </c>
    </row>
    <row r="439" spans="2:16">
      <c r="B439" s="11">
        <v>2026</v>
      </c>
      <c r="C439" s="13">
        <v>4</v>
      </c>
      <c r="D439" s="13" t="s">
        <v>14</v>
      </c>
      <c r="E439" s="11" t="s">
        <v>4062</v>
      </c>
      <c r="F439" s="11" t="s">
        <v>254</v>
      </c>
      <c r="G439" s="11" t="s">
        <v>41</v>
      </c>
      <c r="H439" s="11" t="s">
        <v>35</v>
      </c>
      <c r="I439" s="11" t="s">
        <v>36</v>
      </c>
      <c r="J439" s="131">
        <v>142000000</v>
      </c>
      <c r="K439" s="11" t="s">
        <v>3971</v>
      </c>
      <c r="L439" s="11" t="s">
        <v>3998</v>
      </c>
      <c r="M439" s="11" t="s">
        <v>3999</v>
      </c>
      <c r="N439" s="13" t="s">
        <v>24</v>
      </c>
      <c r="O439" s="11"/>
      <c r="P439" s="11"/>
    </row>
    <row r="440" spans="2:16">
      <c r="B440" s="11">
        <v>2026</v>
      </c>
      <c r="C440" s="13">
        <v>4</v>
      </c>
      <c r="D440" s="13" t="s">
        <v>14</v>
      </c>
      <c r="E440" s="11" t="s">
        <v>4063</v>
      </c>
      <c r="F440" s="11" t="s">
        <v>254</v>
      </c>
      <c r="G440" s="11" t="s">
        <v>41</v>
      </c>
      <c r="H440" s="11" t="s">
        <v>35</v>
      </c>
      <c r="I440" s="11" t="s">
        <v>43</v>
      </c>
      <c r="J440" s="131">
        <v>23804000</v>
      </c>
      <c r="K440" s="11" t="s">
        <v>3977</v>
      </c>
      <c r="L440" s="11" t="s">
        <v>4001</v>
      </c>
      <c r="M440" s="11" t="s">
        <v>4002</v>
      </c>
      <c r="N440" s="13" t="s">
        <v>24</v>
      </c>
      <c r="O440" s="11"/>
      <c r="P440" s="11" t="s">
        <v>79</v>
      </c>
    </row>
    <row r="441" spans="2:16">
      <c r="B441" s="11">
        <v>2026</v>
      </c>
      <c r="C441" s="13">
        <v>4</v>
      </c>
      <c r="D441" s="13" t="s">
        <v>14</v>
      </c>
      <c r="E441" s="11" t="s">
        <v>4064</v>
      </c>
      <c r="F441" s="11" t="s">
        <v>254</v>
      </c>
      <c r="G441" s="11" t="s">
        <v>41</v>
      </c>
      <c r="H441" s="11" t="s">
        <v>35</v>
      </c>
      <c r="I441" s="11" t="s">
        <v>43</v>
      </c>
      <c r="J441" s="131">
        <v>41590000</v>
      </c>
      <c r="K441" s="11" t="s">
        <v>3977</v>
      </c>
      <c r="L441" s="11" t="s">
        <v>4001</v>
      </c>
      <c r="M441" s="11" t="s">
        <v>4002</v>
      </c>
      <c r="N441" s="13" t="s">
        <v>24</v>
      </c>
      <c r="O441" s="11"/>
      <c r="P441" s="11" t="s">
        <v>79</v>
      </c>
    </row>
    <row r="442" spans="2:16">
      <c r="B442" s="11">
        <v>2026</v>
      </c>
      <c r="C442" s="13">
        <v>4</v>
      </c>
      <c r="D442" s="13" t="s">
        <v>14</v>
      </c>
      <c r="E442" s="11" t="s">
        <v>4065</v>
      </c>
      <c r="F442" s="11" t="s">
        <v>254</v>
      </c>
      <c r="G442" s="11" t="s">
        <v>34</v>
      </c>
      <c r="H442" s="11" t="s">
        <v>42</v>
      </c>
      <c r="I442" s="11" t="s">
        <v>43</v>
      </c>
      <c r="J442" s="131">
        <v>20000000</v>
      </c>
      <c r="K442" s="11" t="s">
        <v>4005</v>
      </c>
      <c r="L442" s="11" t="s">
        <v>4006</v>
      </c>
      <c r="M442" s="11" t="s">
        <v>4007</v>
      </c>
      <c r="N442" s="13" t="s">
        <v>24</v>
      </c>
      <c r="O442" s="11"/>
      <c r="P442" s="11" t="s">
        <v>79</v>
      </c>
    </row>
    <row r="443" spans="2:16">
      <c r="B443" s="11">
        <v>2026</v>
      </c>
      <c r="C443" s="13">
        <v>4</v>
      </c>
      <c r="D443" s="13" t="s">
        <v>14</v>
      </c>
      <c r="E443" s="11" t="s">
        <v>4066</v>
      </c>
      <c r="F443" s="11" t="s">
        <v>254</v>
      </c>
      <c r="G443" s="11" t="s">
        <v>34</v>
      </c>
      <c r="H443" s="11" t="s">
        <v>42</v>
      </c>
      <c r="I443" s="11" t="s">
        <v>43</v>
      </c>
      <c r="J443" s="131">
        <v>20000000</v>
      </c>
      <c r="K443" s="11" t="s">
        <v>4005</v>
      </c>
      <c r="L443" s="11" t="s">
        <v>4006</v>
      </c>
      <c r="M443" s="11" t="s">
        <v>4007</v>
      </c>
      <c r="N443" s="13" t="s">
        <v>24</v>
      </c>
      <c r="O443" s="11"/>
      <c r="P443" s="11" t="s">
        <v>79</v>
      </c>
    </row>
    <row r="444" spans="2:16">
      <c r="B444" s="11">
        <v>2026</v>
      </c>
      <c r="C444" s="13">
        <v>5</v>
      </c>
      <c r="D444" s="13" t="s">
        <v>14</v>
      </c>
      <c r="E444" s="11" t="s">
        <v>4067</v>
      </c>
      <c r="F444" s="11" t="s">
        <v>254</v>
      </c>
      <c r="G444" s="11" t="s">
        <v>34</v>
      </c>
      <c r="H444" s="11" t="s">
        <v>42</v>
      </c>
      <c r="I444" s="11" t="s">
        <v>43</v>
      </c>
      <c r="J444" s="131">
        <v>53380000</v>
      </c>
      <c r="K444" s="11" t="s">
        <v>4005</v>
      </c>
      <c r="L444" s="11" t="s">
        <v>4006</v>
      </c>
      <c r="M444" s="11" t="s">
        <v>4007</v>
      </c>
      <c r="N444" s="13" t="s">
        <v>24</v>
      </c>
      <c r="O444" s="11"/>
      <c r="P444" s="11" t="s">
        <v>79</v>
      </c>
    </row>
    <row r="445" spans="2:16">
      <c r="B445" s="11">
        <v>2026</v>
      </c>
      <c r="C445" s="13">
        <v>4</v>
      </c>
      <c r="D445" s="13" t="s">
        <v>14</v>
      </c>
      <c r="E445" s="11" t="s">
        <v>4068</v>
      </c>
      <c r="F445" s="11" t="s">
        <v>254</v>
      </c>
      <c r="G445" s="11" t="s">
        <v>34</v>
      </c>
      <c r="H445" s="11" t="s">
        <v>42</v>
      </c>
      <c r="I445" s="11" t="s">
        <v>43</v>
      </c>
      <c r="J445" s="131">
        <v>20380000</v>
      </c>
      <c r="K445" s="11" t="s">
        <v>4005</v>
      </c>
      <c r="L445" s="11" t="s">
        <v>4006</v>
      </c>
      <c r="M445" s="11" t="s">
        <v>4007</v>
      </c>
      <c r="N445" s="13" t="s">
        <v>24</v>
      </c>
      <c r="O445" s="11"/>
      <c r="P445" s="11" t="s">
        <v>79</v>
      </c>
    </row>
    <row r="446" spans="2:16">
      <c r="B446" s="11">
        <v>2026</v>
      </c>
      <c r="C446" s="13">
        <v>6</v>
      </c>
      <c r="D446" s="13" t="s">
        <v>14</v>
      </c>
      <c r="E446" s="11" t="s">
        <v>4069</v>
      </c>
      <c r="F446" s="11" t="s">
        <v>254</v>
      </c>
      <c r="G446" s="11" t="s">
        <v>34</v>
      </c>
      <c r="H446" s="11" t="s">
        <v>42</v>
      </c>
      <c r="I446" s="11" t="s">
        <v>43</v>
      </c>
      <c r="J446" s="131">
        <v>29080000</v>
      </c>
      <c r="K446" s="11" t="s">
        <v>4005</v>
      </c>
      <c r="L446" s="11" t="s">
        <v>4006</v>
      </c>
      <c r="M446" s="11" t="s">
        <v>4007</v>
      </c>
      <c r="N446" s="13" t="s">
        <v>24</v>
      </c>
      <c r="O446" s="11"/>
      <c r="P446" s="11" t="s">
        <v>79</v>
      </c>
    </row>
    <row r="447" spans="2:16">
      <c r="B447" s="11">
        <v>2026</v>
      </c>
      <c r="C447" s="13">
        <v>4</v>
      </c>
      <c r="D447" s="13" t="s">
        <v>14</v>
      </c>
      <c r="E447" s="11" t="s">
        <v>4070</v>
      </c>
      <c r="F447" s="11" t="s">
        <v>254</v>
      </c>
      <c r="G447" s="11" t="s">
        <v>34</v>
      </c>
      <c r="H447" s="11" t="s">
        <v>42</v>
      </c>
      <c r="I447" s="11" t="s">
        <v>36</v>
      </c>
      <c r="J447" s="131">
        <v>63700000</v>
      </c>
      <c r="K447" s="11" t="s">
        <v>4005</v>
      </c>
      <c r="L447" s="11" t="s">
        <v>4006</v>
      </c>
      <c r="M447" s="11" t="s">
        <v>4007</v>
      </c>
      <c r="N447" s="13" t="s">
        <v>24</v>
      </c>
      <c r="O447" s="11"/>
      <c r="P447" s="11"/>
    </row>
    <row r="448" spans="2:16">
      <c r="B448" s="11">
        <v>2026</v>
      </c>
      <c r="C448" s="13">
        <v>4</v>
      </c>
      <c r="D448" s="13" t="s">
        <v>14</v>
      </c>
      <c r="E448" s="11" t="s">
        <v>4071</v>
      </c>
      <c r="F448" s="11" t="s">
        <v>254</v>
      </c>
      <c r="G448" s="11" t="s">
        <v>34</v>
      </c>
      <c r="H448" s="11" t="s">
        <v>42</v>
      </c>
      <c r="I448" s="11" t="s">
        <v>43</v>
      </c>
      <c r="J448" s="131">
        <v>8000000</v>
      </c>
      <c r="K448" s="11" t="s">
        <v>4005</v>
      </c>
      <c r="L448" s="11" t="s">
        <v>4006</v>
      </c>
      <c r="M448" s="11" t="s">
        <v>4007</v>
      </c>
      <c r="N448" s="13" t="s">
        <v>24</v>
      </c>
      <c r="O448" s="11"/>
      <c r="P448" s="11" t="s">
        <v>79</v>
      </c>
    </row>
    <row r="449" spans="2:16">
      <c r="B449" s="11">
        <v>2026</v>
      </c>
      <c r="C449" s="13">
        <v>4</v>
      </c>
      <c r="D449" s="13" t="s">
        <v>14</v>
      </c>
      <c r="E449" s="11" t="s">
        <v>4072</v>
      </c>
      <c r="F449" s="11" t="s">
        <v>254</v>
      </c>
      <c r="G449" s="11" t="s">
        <v>34</v>
      </c>
      <c r="H449" s="11" t="s">
        <v>42</v>
      </c>
      <c r="I449" s="11" t="s">
        <v>43</v>
      </c>
      <c r="J449" s="131">
        <v>54200000</v>
      </c>
      <c r="K449" s="11" t="s">
        <v>4005</v>
      </c>
      <c r="L449" s="11" t="s">
        <v>4073</v>
      </c>
      <c r="M449" s="11" t="s">
        <v>4074</v>
      </c>
      <c r="N449" s="13" t="s">
        <v>24</v>
      </c>
      <c r="O449" s="11"/>
      <c r="P449" s="11" t="s">
        <v>79</v>
      </c>
    </row>
    <row r="450" spans="2:16">
      <c r="B450" s="11">
        <v>2026</v>
      </c>
      <c r="C450" s="13">
        <v>4</v>
      </c>
      <c r="D450" s="13" t="s">
        <v>14</v>
      </c>
      <c r="E450" s="11" t="s">
        <v>4075</v>
      </c>
      <c r="F450" s="11" t="s">
        <v>254</v>
      </c>
      <c r="G450" s="11" t="s">
        <v>34</v>
      </c>
      <c r="H450" s="11" t="s">
        <v>42</v>
      </c>
      <c r="I450" s="11" t="s">
        <v>43</v>
      </c>
      <c r="J450" s="131">
        <v>54200000</v>
      </c>
      <c r="K450" s="11" t="s">
        <v>4005</v>
      </c>
      <c r="L450" s="11" t="s">
        <v>4073</v>
      </c>
      <c r="M450" s="11" t="s">
        <v>4074</v>
      </c>
      <c r="N450" s="13" t="s">
        <v>24</v>
      </c>
      <c r="O450" s="11"/>
      <c r="P450" s="11" t="s">
        <v>79</v>
      </c>
    </row>
    <row r="451" spans="2:16">
      <c r="B451" s="11">
        <v>2026</v>
      </c>
      <c r="C451" s="13">
        <v>4</v>
      </c>
      <c r="D451" s="13" t="s">
        <v>14</v>
      </c>
      <c r="E451" s="11" t="s">
        <v>4076</v>
      </c>
      <c r="F451" s="11" t="s">
        <v>254</v>
      </c>
      <c r="G451" s="11" t="s">
        <v>34</v>
      </c>
      <c r="H451" s="11" t="s">
        <v>42</v>
      </c>
      <c r="I451" s="11" t="s">
        <v>43</v>
      </c>
      <c r="J451" s="131">
        <v>43349000</v>
      </c>
      <c r="K451" s="11" t="s">
        <v>4005</v>
      </c>
      <c r="L451" s="11" t="s">
        <v>4073</v>
      </c>
      <c r="M451" s="11" t="s">
        <v>4074</v>
      </c>
      <c r="N451" s="13" t="s">
        <v>24</v>
      </c>
      <c r="O451" s="11"/>
      <c r="P451" s="11" t="s">
        <v>79</v>
      </c>
    </row>
    <row r="452" spans="2:16">
      <c r="B452" s="11">
        <v>2026</v>
      </c>
      <c r="C452" s="13">
        <v>4</v>
      </c>
      <c r="D452" s="13" t="s">
        <v>14</v>
      </c>
      <c r="E452" s="11" t="s">
        <v>4077</v>
      </c>
      <c r="F452" s="11" t="s">
        <v>254</v>
      </c>
      <c r="G452" s="11" t="s">
        <v>34</v>
      </c>
      <c r="H452" s="11" t="s">
        <v>42</v>
      </c>
      <c r="I452" s="11" t="s">
        <v>36</v>
      </c>
      <c r="J452" s="131">
        <v>130040000</v>
      </c>
      <c r="K452" s="11" t="s">
        <v>4005</v>
      </c>
      <c r="L452" s="11" t="s">
        <v>4073</v>
      </c>
      <c r="M452" s="11" t="s">
        <v>4074</v>
      </c>
      <c r="N452" s="13" t="s">
        <v>24</v>
      </c>
      <c r="O452" s="11"/>
      <c r="P452" s="11"/>
    </row>
    <row r="453" spans="2:16">
      <c r="B453" s="11">
        <v>2026</v>
      </c>
      <c r="C453" s="13">
        <v>4</v>
      </c>
      <c r="D453" s="13" t="s">
        <v>14</v>
      </c>
      <c r="E453" s="11" t="s">
        <v>4078</v>
      </c>
      <c r="F453" s="11" t="s">
        <v>254</v>
      </c>
      <c r="G453" s="11" t="s">
        <v>34</v>
      </c>
      <c r="H453" s="11" t="s">
        <v>42</v>
      </c>
      <c r="I453" s="11" t="s">
        <v>36</v>
      </c>
      <c r="J453" s="131">
        <v>130040000</v>
      </c>
      <c r="K453" s="11" t="s">
        <v>4005</v>
      </c>
      <c r="L453" s="11" t="s">
        <v>4073</v>
      </c>
      <c r="M453" s="11" t="s">
        <v>4074</v>
      </c>
      <c r="N453" s="13" t="s">
        <v>24</v>
      </c>
      <c r="O453" s="11"/>
      <c r="P453" s="11"/>
    </row>
    <row r="454" spans="2:16">
      <c r="B454" s="11">
        <v>2026</v>
      </c>
      <c r="C454" s="13">
        <v>5</v>
      </c>
      <c r="D454" s="13" t="s">
        <v>14</v>
      </c>
      <c r="E454" s="11" t="s">
        <v>4079</v>
      </c>
      <c r="F454" s="11" t="s">
        <v>254</v>
      </c>
      <c r="G454" s="11" t="s">
        <v>34</v>
      </c>
      <c r="H454" s="11" t="s">
        <v>42</v>
      </c>
      <c r="I454" s="11" t="s">
        <v>43</v>
      </c>
      <c r="J454" s="131">
        <v>20888000</v>
      </c>
      <c r="K454" s="11" t="s">
        <v>4005</v>
      </c>
      <c r="L454" s="11" t="s">
        <v>4023</v>
      </c>
      <c r="M454" s="11" t="s">
        <v>4024</v>
      </c>
      <c r="N454" s="13" t="s">
        <v>24</v>
      </c>
      <c r="O454" s="11"/>
      <c r="P454" s="11" t="s">
        <v>79</v>
      </c>
    </row>
    <row r="455" spans="2:16">
      <c r="B455" s="11">
        <v>2026</v>
      </c>
      <c r="C455" s="13">
        <v>4</v>
      </c>
      <c r="D455" s="13" t="s">
        <v>14</v>
      </c>
      <c r="E455" s="11" t="s">
        <v>4080</v>
      </c>
      <c r="F455" s="11" t="s">
        <v>254</v>
      </c>
      <c r="G455" s="11" t="s">
        <v>34</v>
      </c>
      <c r="H455" s="11" t="s">
        <v>42</v>
      </c>
      <c r="I455" s="11" t="s">
        <v>43</v>
      </c>
      <c r="J455" s="131">
        <v>6000000</v>
      </c>
      <c r="K455" s="11" t="s">
        <v>4005</v>
      </c>
      <c r="L455" s="11" t="s">
        <v>4041</v>
      </c>
      <c r="M455" s="11" t="s">
        <v>4042</v>
      </c>
      <c r="N455" s="13" t="s">
        <v>24</v>
      </c>
      <c r="O455" s="11"/>
      <c r="P455" s="11" t="s">
        <v>79</v>
      </c>
    </row>
    <row r="456" spans="2:16">
      <c r="B456" s="11">
        <v>2026</v>
      </c>
      <c r="C456" s="13">
        <v>4</v>
      </c>
      <c r="D456" s="13" t="s">
        <v>14</v>
      </c>
      <c r="E456" s="11" t="s">
        <v>4081</v>
      </c>
      <c r="F456" s="11" t="s">
        <v>254</v>
      </c>
      <c r="G456" s="11" t="s">
        <v>34</v>
      </c>
      <c r="H456" s="11" t="s">
        <v>42</v>
      </c>
      <c r="I456" s="11" t="s">
        <v>43</v>
      </c>
      <c r="J456" s="131">
        <v>13155000</v>
      </c>
      <c r="K456" s="11" t="s">
        <v>4005</v>
      </c>
      <c r="L456" s="11" t="s">
        <v>4041</v>
      </c>
      <c r="M456" s="11" t="s">
        <v>4042</v>
      </c>
      <c r="N456" s="13" t="s">
        <v>24</v>
      </c>
      <c r="O456" s="11"/>
      <c r="P456" s="11" t="s">
        <v>79</v>
      </c>
    </row>
    <row r="457" spans="2:16">
      <c r="B457" s="11">
        <v>2026</v>
      </c>
      <c r="C457" s="13">
        <v>4</v>
      </c>
      <c r="D457" s="13" t="s">
        <v>14</v>
      </c>
      <c r="E457" s="11" t="s">
        <v>4082</v>
      </c>
      <c r="F457" s="11" t="s">
        <v>254</v>
      </c>
      <c r="G457" s="11" t="s">
        <v>41</v>
      </c>
      <c r="H457" s="11" t="s">
        <v>42</v>
      </c>
      <c r="I457" s="11" t="s">
        <v>43</v>
      </c>
      <c r="J457" s="131">
        <v>50000000</v>
      </c>
      <c r="K457" s="11" t="s">
        <v>4083</v>
      </c>
      <c r="L457" s="11" t="s">
        <v>4084</v>
      </c>
      <c r="M457" s="11" t="s">
        <v>4085</v>
      </c>
      <c r="N457" s="13" t="s">
        <v>24</v>
      </c>
      <c r="O457" s="11"/>
      <c r="P457" s="11" t="s">
        <v>79</v>
      </c>
    </row>
    <row r="458" spans="2:16">
      <c r="B458" s="11">
        <v>2026</v>
      </c>
      <c r="C458" s="13">
        <v>4</v>
      </c>
      <c r="D458" s="13" t="s">
        <v>14</v>
      </c>
      <c r="E458" s="11" t="s">
        <v>4086</v>
      </c>
      <c r="F458" s="11" t="s">
        <v>254</v>
      </c>
      <c r="G458" s="11" t="s">
        <v>34</v>
      </c>
      <c r="H458" s="11" t="s">
        <v>42</v>
      </c>
      <c r="I458" s="11" t="s">
        <v>43</v>
      </c>
      <c r="J458" s="131">
        <v>14508000</v>
      </c>
      <c r="K458" s="11" t="s">
        <v>4030</v>
      </c>
      <c r="L458" s="11" t="s">
        <v>4087</v>
      </c>
      <c r="M458" s="11" t="s">
        <v>4088</v>
      </c>
      <c r="N458" s="13" t="s">
        <v>24</v>
      </c>
      <c r="O458" s="11"/>
      <c r="P458" s="11" t="s">
        <v>79</v>
      </c>
    </row>
    <row r="459" spans="2:16">
      <c r="B459" s="11">
        <v>2026</v>
      </c>
      <c r="C459" s="13">
        <v>5</v>
      </c>
      <c r="D459" s="13" t="s">
        <v>15</v>
      </c>
      <c r="E459" s="11" t="s">
        <v>4089</v>
      </c>
      <c r="F459" s="11" t="s">
        <v>254</v>
      </c>
      <c r="G459" s="11" t="s">
        <v>34</v>
      </c>
      <c r="H459" s="11" t="s">
        <v>42</v>
      </c>
      <c r="I459" s="11" t="s">
        <v>43</v>
      </c>
      <c r="J459" s="131">
        <v>20000000</v>
      </c>
      <c r="K459" s="11" t="s">
        <v>4030</v>
      </c>
      <c r="L459" s="11" t="s">
        <v>4087</v>
      </c>
      <c r="M459" s="11" t="s">
        <v>4088</v>
      </c>
      <c r="N459" s="13" t="s">
        <v>24</v>
      </c>
      <c r="O459" s="11"/>
      <c r="P459" s="11" t="s">
        <v>79</v>
      </c>
    </row>
    <row r="460" spans="2:16">
      <c r="B460" s="11">
        <v>2026</v>
      </c>
      <c r="C460" s="13">
        <v>6</v>
      </c>
      <c r="D460" s="13" t="s">
        <v>14</v>
      </c>
      <c r="E460" s="11" t="s">
        <v>4090</v>
      </c>
      <c r="F460" s="11" t="s">
        <v>254</v>
      </c>
      <c r="G460" s="11" t="s">
        <v>34</v>
      </c>
      <c r="H460" s="11" t="s">
        <v>42</v>
      </c>
      <c r="I460" s="11" t="s">
        <v>43</v>
      </c>
      <c r="J460" s="131">
        <v>10000000</v>
      </c>
      <c r="K460" s="11" t="s">
        <v>4030</v>
      </c>
      <c r="L460" s="11" t="s">
        <v>4087</v>
      </c>
      <c r="M460" s="11" t="s">
        <v>4088</v>
      </c>
      <c r="N460" s="13" t="s">
        <v>24</v>
      </c>
      <c r="O460" s="11"/>
      <c r="P460" s="11" t="s">
        <v>79</v>
      </c>
    </row>
  </sheetData>
  <mergeCells count="1">
    <mergeCell ref="B3:P3"/>
  </mergeCells>
  <phoneticPr fontId="4" type="noConversion"/>
  <dataValidations count="12">
    <dataValidation type="list" allowBlank="1" showInputMessage="1" showErrorMessage="1" sqref="F420:F460 F5:F39 F41:F102 F263:F310 F147:F160 F373:F399 F408:F414 F104:F145 F163:F261 F313:F368" xr:uid="{00000000-0002-0000-0300-000000000000}">
      <formula1>"신규,장기"</formula1>
    </dataValidation>
    <dataValidation type="list" allowBlank="1" showInputMessage="1" showErrorMessage="1" sqref="G420:G460 G5:G39 G263:G310 G147:G261 G373:G399 G408:G414 G42:G102 G104:G145 G313:G368" xr:uid="{00000000-0002-0000-0300-000001000000}">
      <formula1>"일반용역,기술용역"</formula1>
    </dataValidation>
    <dataValidation type="list" allowBlank="1" showInputMessage="1" showErrorMessage="1" sqref="H5:H7 H420:H460 H13:H39 G41 H263:H310 H147:H261 H373:H399 H408:H414 H41:H102 H104:H145 H313:H368" xr:uid="{00000000-0002-0000-0300-000002000000}">
      <formula1>"해당, 미해당"</formula1>
    </dataValidation>
    <dataValidation type="list" allowBlank="1" showInputMessage="1" showErrorMessage="1" sqref="N408:N414 N370 N373:N399 N5:N7 N420:N423 N9:O9 N31:N37 N192:N198 N41:N102 N201:N203 N206:N210 N213:N215 N218:N220 N222:N223 N226:N228 N230:N231 N426:N428 N242 N234:N238 N244:N261 N297:N310 N263:N294 N313 N147:N160 N362:N368 N10:N27 N104:N125 N128:N145 N163:N189 N338:N359 N319:N330 N332:N335 N430:N460" xr:uid="{00000000-0002-0000-0300-000003000000}">
      <formula1>"비협정,협정"</formula1>
    </dataValidation>
    <dataValidation type="list" allowBlank="1" showInputMessage="1" showErrorMessage="1" sqref="D420:D460 D5:D40 D263:D310 D147:D261 D373:D399 D408:D414 D42:D102 D104:D145 D313:D368" xr:uid="{00000000-0002-0000-0300-000004000000}">
      <formula1>"자체조달,중앙조달"</formula1>
    </dataValidation>
    <dataValidation type="list" allowBlank="1" showInputMessage="1" showErrorMessage="1" sqref="I408:I414 I157:I160 I423:I460 I373:I385 I389:I390 I393 I8:I19 I21:I25 I54:I59 I67:I84 I246:I261 I269:I289 I263:I267 I42:I43 I49 I27 I31:I33 I35:I39 I51:I52 I87:I102 I147:I151 I109:I110 I104:I106 I140:I145 I113:I134 I190:I244 I164:I172 I174:I175 I355:I368 I332:I347 I350:I353 I314:I330" xr:uid="{00000000-0002-0000-0300-000005000000}">
      <formula1>"일반,PQ,수의,실적"</formula1>
    </dataValidation>
    <dataValidation type="list" allowBlank="1" showInputMessage="1" showErrorMessage="1" sqref="I5:I7 I386:I388 I391:I392 I394:I399 I420:I422 I20 I245 I290:I310 I268 I313 I34 I60:I66 I26 I28:I30 I41 I44:I48 I50 I53 I111:I112 I152:I156 I135:I139 I85:I86 I107:I108 I173 I161:I163 I176:I189 I331 I348:I349 I354" xr:uid="{3D52F3B6-7632-4310-A09F-12D17C1A1B1C}">
      <formula1>"일반, 제한, 지명, 수의"</formula1>
    </dataValidation>
    <dataValidation type="list" allowBlank="1" showInputMessage="1" showErrorMessage="1" sqref="C5:C7 C386:C388 C391:C392 C394:C399 C420:C422 C245 C290:C310 C268 C313 C34 C60:C66 C41 C26 C28:C29 C50 C111:C112 C135:C139 C85:C86 C107:C108 C161:C163 C173 C331 C348:C349" xr:uid="{7FE9371F-B891-4BF0-82B0-6EE4340383FD}">
      <formula1>"1,2,3,4,5,6,7,8,9,10,11,12"</formula1>
    </dataValidation>
    <dataValidation type="list" showInputMessage="1" showErrorMessage="1" sqref="F40" xr:uid="{BA4B1EE9-0679-4DD5-B2C7-5FFD5E8130E8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G40" xr:uid="{C2B00313-C415-4116-A80E-AE859C03CE37}">
      <formula1>"토건,토목,건축,전문,전기,통신,소방,기타"</formula1>
    </dataValidation>
    <dataValidation type="list" allowBlank="1" showInputMessage="1" showErrorMessage="1" sqref="H8:H12 H40" xr:uid="{90F01B38-58EC-4879-A10F-2D57EA789BEC}">
      <formula1>"일반경쟁,제한경쟁,지명경쟁,수의계약,턴키,기술제안,대안"</formula1>
    </dataValidation>
    <dataValidation type="list" allowBlank="1" showInputMessage="1" showErrorMessage="1" sqref="I40" xr:uid="{5C5CABE7-15BD-42D9-9DC0-0DC34926B1F7}">
      <formula1>"적격심사제,공사종합심사낙찰제,종합평가낙찰제,일괄입찰,대안입찰,기본설계기술제안입찰,실시설계기술제안입찰,제한적최저가(낙찰하한율),종합심사낙찰제(문화재수리),종합평가낙찰제(문화재수리),수의시담,소액수의견적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2026-04-17T04:14:15Z</dcterms:modified>
</cp:coreProperties>
</file>